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0" yWindow="630" windowWidth="20610" windowHeight="11640" tabRatio="681"/>
  </bookViews>
  <sheets>
    <sheet name="Rubrado PE Arroyo Ceibal" sheetId="12" r:id="rId1"/>
  </sheets>
  <definedNames>
    <definedName name="_xlnm._FilterDatabase" localSheetId="0" hidden="1">'Rubrado PE Arroyo Ceibal'!$L$4:$X$4</definedName>
    <definedName name="Excel_BuiltIn_Print_Area_1">"$#REF!.$A$8:$V$624"</definedName>
    <definedName name="Excel_BuiltIn_Print_Area_1_1">"$#REF!.$A$7:$J$623"</definedName>
    <definedName name="Excel_BuiltIn_Print_Area_2">"$#REF!.$A$1:$W$87"</definedName>
    <definedName name="Excel_BuiltIn_Print_Area_2_1">"$#REF!.$A$1:$K$89"</definedName>
    <definedName name="Excel_BuiltIn_Print_Area_3">"$#REF!.$A$1:$L$43"</definedName>
    <definedName name="Excel_BuiltIn_Print_Area_3_1">"$#REF!.$A$1:$D$38"</definedName>
    <definedName name="Excel_BuiltIn_Print_Titles_1">"$#REF!.$A$8:$AMJ$15"</definedName>
    <definedName name="Excel_BuiltIn_Print_Titles_1_1">"$#REF!.$A$8:$IR$15"</definedName>
    <definedName name="Excel_BuiltIn_Print_Titles_2">"$#REF!.$A$1:$AMJ$7"</definedName>
    <definedName name="Excel_BuiltIn_Print_Titles_4">"$#REF!.$A$1:$IN$7"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5" i="12"/>
  <c r="E197" s="1"/>
  <c r="E172"/>
  <c r="E174" s="1"/>
  <c r="E138" l="1"/>
  <c r="E53" l="1"/>
  <c r="E52"/>
  <c r="E51"/>
  <c r="E33"/>
  <c r="E32"/>
  <c r="E31"/>
  <c r="E183" l="1"/>
  <c r="E181" s="1"/>
  <c r="E178"/>
  <c r="E176"/>
  <c r="E175"/>
  <c r="E182"/>
  <c r="E144" l="1"/>
  <c r="E142"/>
  <c r="E141"/>
  <c r="E140"/>
  <c r="E136"/>
  <c r="E135"/>
  <c r="E134"/>
  <c r="H293" l="1"/>
  <c r="I293" l="1"/>
  <c r="G293"/>
</calcChain>
</file>

<file path=xl/sharedStrings.xml><?xml version="1.0" encoding="utf-8"?>
<sst xmlns="http://schemas.openxmlformats.org/spreadsheetml/2006/main" count="745" uniqueCount="380">
  <si>
    <t>UNIDAD</t>
  </si>
  <si>
    <t>METRAJE</t>
  </si>
  <si>
    <t>UNITARIO</t>
  </si>
  <si>
    <t>SUBTOTAL LLSS</t>
  </si>
  <si>
    <t>gl</t>
  </si>
  <si>
    <t>m</t>
  </si>
  <si>
    <t>IVA</t>
  </si>
  <si>
    <t>TOTAL</t>
  </si>
  <si>
    <t>VIALIDAD</t>
  </si>
  <si>
    <t>AGUA POTABLE</t>
  </si>
  <si>
    <t>RUBRO</t>
  </si>
  <si>
    <t>ALUMBRADO PÚBLICO</t>
  </si>
  <si>
    <t>UNITARIO ($)</t>
  </si>
  <si>
    <t>SUBTOTAL($)</t>
  </si>
  <si>
    <t>DRENAJE PLUVIAL</t>
  </si>
  <si>
    <t>RUBROS GENERALES</t>
  </si>
  <si>
    <t>Subtotal</t>
  </si>
  <si>
    <t>un</t>
  </si>
  <si>
    <t>Barrio Los Ingleses</t>
  </si>
  <si>
    <t>ACONDICIONAMIENTO Y EQUIPAMIENTO DE ESPACIOS PÚBLICOS</t>
  </si>
  <si>
    <t>SANEAMIENTO</t>
  </si>
  <si>
    <t xml:space="preserve">CORDÓN CUNETA </t>
  </si>
  <si>
    <t>BASE GRANULAR con CBR &gt; 30 % (con transporte)</t>
  </si>
  <si>
    <t>BASE GRANULAR con CBR &gt; 60 % (con transporte)</t>
  </si>
  <si>
    <t xml:space="preserve">VEREDA CON CONTRAPISO </t>
  </si>
  <si>
    <t>CUNETA TRAPEZOIDAL - H=0.5, 1V:2.0H, b=0.5 m</t>
  </si>
  <si>
    <t>CUNETA TRAPEZOIDAL - H=1.0, 1V:2.0H, b=0.5 m</t>
  </si>
  <si>
    <t>CUNETA TRIANGULAR TAPADA - H=0.5, 1V:1.5H</t>
  </si>
  <si>
    <t>ENTRADAS VEHICULARES</t>
  </si>
  <si>
    <t>BADENES</t>
  </si>
  <si>
    <t>SUMINISTRO E INSTALACIÓN DE TUBOS 400 mm</t>
  </si>
  <si>
    <t>SUMINISTRO E INSTALACIÓN DE TUBOS 500 mm</t>
  </si>
  <si>
    <t>SUMINISTRO E INSTALACIÓN DE TUBOS 800 mm</t>
  </si>
  <si>
    <t>CABEZAL DE ALCANTARILLA DN 500 mm</t>
  </si>
  <si>
    <t>CABEZAL DE ALCANTARILLA 2 x DN 800 mm</t>
  </si>
  <si>
    <t>BOCA DE TORMENTA TIPO 1</t>
  </si>
  <si>
    <t>BOCA DE TORMENTA TIPO 2</t>
  </si>
  <si>
    <t>REGISTRO PLUVIAL DN 1000</t>
  </si>
  <si>
    <t>CUNETA TRAPEZOIDAL - H=0.7, 1V:2H, b=0.5 m</t>
  </si>
  <si>
    <t>CUNETA TRIANGULAR TAPADA - H=0.55, 1V:1.5H</t>
  </si>
  <si>
    <t>SUMINISTRO E INSTALACIÓN DE TUBOS 600 mm</t>
  </si>
  <si>
    <t>CABEZAL DE ALCANTARILLA DN 600 mm</t>
  </si>
  <si>
    <t>SUBTOTAL DRENAJE PLUVIAL ($)</t>
  </si>
  <si>
    <t>Colectores</t>
  </si>
  <si>
    <t>Registros</t>
  </si>
  <si>
    <t>Conexiones</t>
  </si>
  <si>
    <t>Pavimentos Exteriores</t>
  </si>
  <si>
    <t>m³</t>
  </si>
  <si>
    <t>m²</t>
  </si>
  <si>
    <t>Mobiliario</t>
  </si>
  <si>
    <t>SUBTOTAL ALUMBRADO PÚBLICO ($)</t>
  </si>
  <si>
    <t>SUBTOTAL SANEAMIENTO ($)</t>
  </si>
  <si>
    <t>RESUMEN POR COMPONENTES</t>
  </si>
  <si>
    <t>Barrio Federico Moreira y Barrio Malvasio</t>
  </si>
  <si>
    <r>
      <t xml:space="preserve">CANAL RECTANGULAR DE HORMIGÓN </t>
    </r>
    <r>
      <rPr>
        <sz val="9"/>
        <color theme="5"/>
        <rFont val="Arial"/>
        <family val="2"/>
      </rPr>
      <t>-</t>
    </r>
    <r>
      <rPr>
        <sz val="9"/>
        <rFont val="Arial"/>
        <family val="2"/>
      </rPr>
      <t xml:space="preserve"> H VARIABLE, b=0.7 m</t>
    </r>
  </si>
  <si>
    <t>SUMINISTRO E INSTALACIÓN DE TUBOS 300 mm</t>
  </si>
  <si>
    <t>PROTECCIÓN DE TUBERÍA  DN 400</t>
  </si>
  <si>
    <t>CABEZAL DE ALCANTARILLA DN 400 mm</t>
  </si>
  <si>
    <t xml:space="preserve">CÁMARA DE CAPTACIÓN DE CUNETA </t>
  </si>
  <si>
    <t>CUNETA TRAPEZOIDAL - Hmin=1, 1V:3.0H, b=1.0 m</t>
  </si>
  <si>
    <t>CABEZAL DE ALCANTARILLA  DN 800 mm</t>
  </si>
  <si>
    <t>CÁMARA DE CAPTACIÓN DE CUNETA (ELIAS PASCALE)</t>
  </si>
  <si>
    <t>CÁMARA DE CAPTACIÓN DE CUNETA (FORTEZA)</t>
  </si>
  <si>
    <t>Reposición de Pavimento</t>
  </si>
  <si>
    <t>Barrio Federico Moreira y Malvasio</t>
  </si>
  <si>
    <t>Movimiento de Suelo</t>
  </si>
  <si>
    <t>Equipamiento Recreativo</t>
  </si>
  <si>
    <t>Equipamiento Deportivo</t>
  </si>
  <si>
    <t xml:space="preserve">Arborización </t>
  </si>
  <si>
    <t>Arborización Paseo Rambla</t>
  </si>
  <si>
    <t>Avda. Gobernador de Viana</t>
  </si>
  <si>
    <t>Paseo Rambla Harriague - Cafree</t>
  </si>
  <si>
    <t>Calle H. Paiva</t>
  </si>
  <si>
    <t>ACONDICIONAMIENTO Vías Especiales</t>
  </si>
  <si>
    <t>Vía Pública - Calles</t>
  </si>
  <si>
    <t>ARBORIZACIÓN</t>
  </si>
  <si>
    <t>SUBTOTAL VIALIDAD ($)</t>
  </si>
  <si>
    <t>SUBTOTAL ACONDICIONAMIENTO Y EQUIPAMIENTO DE ESPACIOS PÚBLICO ($)</t>
  </si>
  <si>
    <t>TOTAL RUBROS GENERALES ($)</t>
  </si>
  <si>
    <t>TOTAL ARBORIZACIÓN ($)</t>
  </si>
  <si>
    <t>TOTAL AGUA POTABLE ($)</t>
  </si>
  <si>
    <t>SUBTOTAL ACONDICIONAMIENTO Vías Especiales ($)</t>
  </si>
  <si>
    <t>TOTAL($)</t>
  </si>
  <si>
    <t>TOTAL LLSS e IVA inc: $</t>
  </si>
  <si>
    <t>VI</t>
  </si>
  <si>
    <t>VI-01</t>
  </si>
  <si>
    <t>VI-01-01</t>
  </si>
  <si>
    <t>VI-01-02</t>
  </si>
  <si>
    <t>VI-01-03</t>
  </si>
  <si>
    <t>VI-01-04</t>
  </si>
  <si>
    <t>VI-01-05</t>
  </si>
  <si>
    <t>VI-01-06</t>
  </si>
  <si>
    <t>VI-01-07</t>
  </si>
  <si>
    <t>SUMINISTRO Y COLOCACIÓN DE CARTELES DE OBRA</t>
  </si>
  <si>
    <t>PLAN DE GESTIÓN AMBIENTAL DE LA OBRA</t>
  </si>
  <si>
    <t>CIERRE AMBIENTAL DE LA OBRA</t>
  </si>
  <si>
    <t>OFICINA DE DIRECCIÓN DE OBRA</t>
  </si>
  <si>
    <t>ENTREGA DE PLANOS CONFORME A OBRA Y BALIZAMIENTOS</t>
  </si>
  <si>
    <t>RG</t>
  </si>
  <si>
    <t>RG-01</t>
  </si>
  <si>
    <t>RG-02</t>
  </si>
  <si>
    <t>RG-03</t>
  </si>
  <si>
    <t>RG-04</t>
  </si>
  <si>
    <t>RG-05</t>
  </si>
  <si>
    <t>RG-06</t>
  </si>
  <si>
    <t>RG-07</t>
  </si>
  <si>
    <t>RG-08</t>
  </si>
  <si>
    <t>VI-02</t>
  </si>
  <si>
    <t>VI-02-01</t>
  </si>
  <si>
    <t>VI-02-02</t>
  </si>
  <si>
    <t>VI-02-03</t>
  </si>
  <si>
    <t>VI-02-04</t>
  </si>
  <si>
    <t>VI-02-05</t>
  </si>
  <si>
    <t>VI-02-06</t>
  </si>
  <si>
    <t>VI-02-07</t>
  </si>
  <si>
    <t>DP</t>
  </si>
  <si>
    <t>DP-01</t>
  </si>
  <si>
    <t>DP-01-01</t>
  </si>
  <si>
    <t>DP-01-02</t>
  </si>
  <si>
    <t>DP-01-03</t>
  </si>
  <si>
    <t>DP-01-04</t>
  </si>
  <si>
    <t>DP-01-05</t>
  </si>
  <si>
    <t>DP-01-06</t>
  </si>
  <si>
    <t>DP-01-07</t>
  </si>
  <si>
    <t>DP-01-08</t>
  </si>
  <si>
    <t>DP-01-09</t>
  </si>
  <si>
    <t>DP-01-10</t>
  </si>
  <si>
    <t>DP-01-11</t>
  </si>
  <si>
    <t>DP-01-12</t>
  </si>
  <si>
    <t>DP-01-13</t>
  </si>
  <si>
    <t>DP-01-14</t>
  </si>
  <si>
    <t>DP-01-15</t>
  </si>
  <si>
    <t>DP-01-16</t>
  </si>
  <si>
    <t>DP-01-17</t>
  </si>
  <si>
    <t>DP-01-18</t>
  </si>
  <si>
    <t>DP-01-19</t>
  </si>
  <si>
    <t>DP-02</t>
  </si>
  <si>
    <t>DP-02-01</t>
  </si>
  <si>
    <t>DP-02-02</t>
  </si>
  <si>
    <t>DP-02-03</t>
  </si>
  <si>
    <t>DP-02-04</t>
  </si>
  <si>
    <t>DP-02-05</t>
  </si>
  <si>
    <t>DP-02-06</t>
  </si>
  <si>
    <t>DP-02-07</t>
  </si>
  <si>
    <t>DP-02-08</t>
  </si>
  <si>
    <t>DP-02-09</t>
  </si>
  <si>
    <t>DP-02-10</t>
  </si>
  <si>
    <t>DP-02-11</t>
  </si>
  <si>
    <t>DP-02-12</t>
  </si>
  <si>
    <t>DP-02-13</t>
  </si>
  <si>
    <t>DP-02-14</t>
  </si>
  <si>
    <t>DP-02-15</t>
  </si>
  <si>
    <t>DP-02-16</t>
  </si>
  <si>
    <t>DP-02-17</t>
  </si>
  <si>
    <t>DP-02-18</t>
  </si>
  <si>
    <t>SAN</t>
  </si>
  <si>
    <t>SAN-01</t>
  </si>
  <si>
    <t>SAN-01-01</t>
  </si>
  <si>
    <t>SAN-01-02</t>
  </si>
  <si>
    <t>SAN-01-03</t>
  </si>
  <si>
    <t>SAN-02</t>
  </si>
  <si>
    <t>SAN-02-01</t>
  </si>
  <si>
    <t>SAN-02-02</t>
  </si>
  <si>
    <t>SAN-02-03</t>
  </si>
  <si>
    <t>SAN-02-04</t>
  </si>
  <si>
    <t>SAN-02-05</t>
  </si>
  <si>
    <t>SAN-02-06</t>
  </si>
  <si>
    <t>SAN-02-07</t>
  </si>
  <si>
    <t>SAN-02-08</t>
  </si>
  <si>
    <t>SAN-02-09</t>
  </si>
  <si>
    <t>SAN-02-10</t>
  </si>
  <si>
    <t>SAN-02-11</t>
  </si>
  <si>
    <t>SAN-02-12</t>
  </si>
  <si>
    <t>SAN-02-13</t>
  </si>
  <si>
    <t>AP</t>
  </si>
  <si>
    <t>AP-01</t>
  </si>
  <si>
    <t>AP-01-01</t>
  </si>
  <si>
    <t>AP-01-02</t>
  </si>
  <si>
    <t>AP-01-03</t>
  </si>
  <si>
    <t>ALUM</t>
  </si>
  <si>
    <t>ALUM-01-01</t>
  </si>
  <si>
    <t>ALUM - 01</t>
  </si>
  <si>
    <t>ALUM-01-02</t>
  </si>
  <si>
    <t>ALUM-01-03</t>
  </si>
  <si>
    <t>ALUM-01-04</t>
  </si>
  <si>
    <t>ALUM-01-05</t>
  </si>
  <si>
    <t>ALUM-01-06</t>
  </si>
  <si>
    <t>ALUM-01-07</t>
  </si>
  <si>
    <t>ALUM-01-08</t>
  </si>
  <si>
    <t>ALUM-01-09</t>
  </si>
  <si>
    <t>ALUM-01-10</t>
  </si>
  <si>
    <t>ALUM-01-11</t>
  </si>
  <si>
    <t>ALUM-01-12</t>
  </si>
  <si>
    <t>ALUM-01-13</t>
  </si>
  <si>
    <t>ALUM-01-14</t>
  </si>
  <si>
    <t>ALUM-01-15</t>
  </si>
  <si>
    <t>ALUM - 02</t>
  </si>
  <si>
    <t>ALUM-02-01</t>
  </si>
  <si>
    <t>ALUM-02-02</t>
  </si>
  <si>
    <t>ALUM-02-03</t>
  </si>
  <si>
    <t>ALUM-02-04</t>
  </si>
  <si>
    <t>ALUM-02-05</t>
  </si>
  <si>
    <t>ALUM-02-06</t>
  </si>
  <si>
    <t>ALUM-02-07</t>
  </si>
  <si>
    <t>ALUM-02-08</t>
  </si>
  <si>
    <t>ALUM-02-09</t>
  </si>
  <si>
    <t>ALUM-02-10</t>
  </si>
  <si>
    <t>ALUM-02-11</t>
  </si>
  <si>
    <t>ALUM-02-12</t>
  </si>
  <si>
    <t>ALUM-02-13</t>
  </si>
  <si>
    <t>ALUM-02-14</t>
  </si>
  <si>
    <t>ALUM-02-15</t>
  </si>
  <si>
    <t>ALUM-02-16</t>
  </si>
  <si>
    <t>ALUM-02-17</t>
  </si>
  <si>
    <t>ALUM-02-18</t>
  </si>
  <si>
    <t>ALUM-02-19</t>
  </si>
  <si>
    <t>ALUM-02-20</t>
  </si>
  <si>
    <t>ALUM-02-21</t>
  </si>
  <si>
    <t>ALUM-02-22</t>
  </si>
  <si>
    <t>AEP</t>
  </si>
  <si>
    <t>AEP - 01</t>
  </si>
  <si>
    <t>AEP-01-01</t>
  </si>
  <si>
    <t>AEP-01-02</t>
  </si>
  <si>
    <t>AEP-01-03</t>
  </si>
  <si>
    <t>AEP-01-04</t>
  </si>
  <si>
    <t>AEP-01-05</t>
  </si>
  <si>
    <t>AEP-01-06</t>
  </si>
  <si>
    <t>AEP-01-07</t>
  </si>
  <si>
    <t>AEP-01-08</t>
  </si>
  <si>
    <t>AEP-01-09</t>
  </si>
  <si>
    <t>AEP-01-10</t>
  </si>
  <si>
    <t>AEP-01-11</t>
  </si>
  <si>
    <t>AEP-01-12</t>
  </si>
  <si>
    <t>AEP-01-13</t>
  </si>
  <si>
    <t>AEP-01-14</t>
  </si>
  <si>
    <t>AEP-01-15</t>
  </si>
  <si>
    <t>AEP-01-16</t>
  </si>
  <si>
    <t>AEP-01-17</t>
  </si>
  <si>
    <t>AEP-01-18</t>
  </si>
  <si>
    <t>AEP-01-19</t>
  </si>
  <si>
    <t>AEP-01-20</t>
  </si>
  <si>
    <t>AEP-01-21</t>
  </si>
  <si>
    <t>AEP-01-22</t>
  </si>
  <si>
    <t>AEP-01-23</t>
  </si>
  <si>
    <t>ARB</t>
  </si>
  <si>
    <t>ARB - 02</t>
  </si>
  <si>
    <t>EP</t>
  </si>
  <si>
    <t>EP - 02</t>
  </si>
  <si>
    <t>EP-02-01</t>
  </si>
  <si>
    <t>EP-02-02</t>
  </si>
  <si>
    <t>EP - 03</t>
  </si>
  <si>
    <t>EP-03-01</t>
  </si>
  <si>
    <t>EP-03-02</t>
  </si>
  <si>
    <t>ARB - 01</t>
  </si>
  <si>
    <t>ARB-01-01</t>
  </si>
  <si>
    <t>ARB-02-01</t>
  </si>
  <si>
    <t>VI-01-08</t>
  </si>
  <si>
    <t>VI-01-09</t>
  </si>
  <si>
    <t>VI-01-10</t>
  </si>
  <si>
    <t xml:space="preserve">EJECUCIÓN DE TRATAMIENTO BITUMINOSO DOBLE CON SELLADO </t>
  </si>
  <si>
    <t>VI-02-08</t>
  </si>
  <si>
    <t>VI-02-09</t>
  </si>
  <si>
    <t>VI-02-10</t>
  </si>
  <si>
    <t>VEHÍCULO PARA LA DIRECCIÓN DE OBRA</t>
  </si>
  <si>
    <t>RG-09</t>
  </si>
  <si>
    <t>RG-10</t>
  </si>
  <si>
    <t>SOBREPRECIO POR EXCAVACIÓN EN ROCA PARA TUBERÍAS</t>
  </si>
  <si>
    <t>SOBREPRECIO PARA ABATIMIENTO DE NAPA PARA INSTALACIÓN DE TUBERÍAS</t>
  </si>
  <si>
    <t>BASE GRANULAR CEMENTADA (con transporte)</t>
  </si>
  <si>
    <t>VI-02-11</t>
  </si>
  <si>
    <t>SAN-02-14</t>
  </si>
  <si>
    <t>AEP-01-24</t>
  </si>
  <si>
    <t>AEP-01-25</t>
  </si>
  <si>
    <t>AEP-01-26</t>
  </si>
  <si>
    <t>EP-02-03</t>
  </si>
  <si>
    <t>Calles con Transporte Público</t>
  </si>
  <si>
    <t>Equipamiento Urbano</t>
  </si>
  <si>
    <t>EP-03-03</t>
  </si>
  <si>
    <t>DESAGÜES PLUVIALES</t>
  </si>
  <si>
    <t>VI-01-11</t>
  </si>
  <si>
    <t xml:space="preserve">RAMPAS DE HORMIGÓN CON MALLA ELECTROSOLDADA , A=1,40M, E=10CM </t>
  </si>
  <si>
    <t>PROTECCIÓN DE COLECTORES EXISTENTES</t>
  </si>
  <si>
    <t>AJUSTE DE TAPAS DE REGISTROS EXISTENTES</t>
  </si>
  <si>
    <t>REPOSICIÓN PROVISORIA DE PAVIMENTO</t>
  </si>
  <si>
    <t xml:space="preserve">PROTECCIÓN DE COLECTORES </t>
  </si>
  <si>
    <t>SUMINISTRO DE TUBERÍAS - DN 200 mm PVC SERIE 20</t>
  </si>
  <si>
    <t>SUMINISTRO DE TUBERÍAS - DN 200 mm PVC SERIE 16.7</t>
  </si>
  <si>
    <t>COLOCACIÓN DE COLECTORES CIRCULARES - DN 200 mm PVC SERIE 20 - ENTRE 0 Y 2 m</t>
  </si>
  <si>
    <t>COLOCACIÓN DE COLECTORES CIRCULARES - DN 200 mm PVC SERIE 20 - ENTRE 2 Y 3 m</t>
  </si>
  <si>
    <t>COLOCACIÓN DE COLECTORES CIRCULARES - DN 200 mm PVC SERIE 20 - ENTRE 3 Y 4 m</t>
  </si>
  <si>
    <t>COLOCACIÓN DE COLECTORES CIRCULARES - DN 200 mm PVC SERIE 16.7 - MÁS DE 4 m</t>
  </si>
  <si>
    <t>CÁMARA TERMINAL</t>
  </si>
  <si>
    <t>RECONSTRUCCIÓN DE TAPAS DE REGISTROS EXISTENTES</t>
  </si>
  <si>
    <t>REGISTRO DE 1RA - PROF. MENOR A 2 m</t>
  </si>
  <si>
    <t>REGISTRO DE 1RA - PROF. ENTRE 2 Y 3 m</t>
  </si>
  <si>
    <t>REGISTRO DE 1RA - PROF. ENTRE 3 Y 4 m</t>
  </si>
  <si>
    <t>CONSTRUCCIÓN DE CONEXIONES A COLECTOR (INCLUYE CLIP) (*)</t>
  </si>
  <si>
    <t xml:space="preserve">(*)  SE CONSIDERA 1 CONEXIÓN POR PREDIO. </t>
  </si>
  <si>
    <t>IMPREVISTOS (10%)</t>
  </si>
  <si>
    <t>IVA IMPREVISTOS</t>
  </si>
  <si>
    <t>LLSS IMPREVISTOS</t>
  </si>
  <si>
    <t>TOTAL PRECIO IMPREVISTOS</t>
  </si>
  <si>
    <t>GRUPO PARAMÉTRICO</t>
  </si>
  <si>
    <t>MOVILIZACIÓN E IMPLANTACIÓN</t>
  </si>
  <si>
    <t>SUMINISTRO Y FUNCIONAMIENTO DE LABORATORIO DE CONTROL DE CALIDAD</t>
  </si>
  <si>
    <t>EXCAVACIÓN NO CLASIFICADA</t>
  </si>
  <si>
    <t>EXCAVACIÓN NO CLASIFICADA A DEPOSITO</t>
  </si>
  <si>
    <t>EJECUCIÓN DE TRATAMIENTO BITUMINOSO DOBLE CON SELLADO</t>
  </si>
  <si>
    <t>AGREGADOS PÉTREOS GRUESOS Y MEDIANOS PARA TRATAMIENTOS</t>
  </si>
  <si>
    <t>AGREGADOS PÉTREOS FINOS PARA TRATAMIENTOS (TRITURADOS)</t>
  </si>
  <si>
    <t>SUMINISTRO, TRANSPORTE Y ELABORACIÓN DE EMULSIONES ASFÁLTICAS</t>
  </si>
  <si>
    <t>SUBTOTAL INVERSIÓN</t>
  </si>
  <si>
    <t>RG-11</t>
  </si>
  <si>
    <t>EXTRACCION DE TOCONES MAYORES A 0.50 m</t>
  </si>
  <si>
    <t>CONSTRUCCIÓN DE CONEXIONES DOMICILIARIAS - LARGAS</t>
  </si>
  <si>
    <t>CONSTRUCCIÓN DE CONEXIONES DOMICILIARIAS - CORTAS</t>
  </si>
  <si>
    <t>SUMINISTRO E INSTALACIÓN DE TUBERÍA Ø75 mm</t>
  </si>
  <si>
    <t>TABLERO DE ALUMBRADO</t>
  </si>
  <si>
    <t>LUMINARIA L1 - FAROLA PEATONAL LED, APTA PARA INTEMPERIE</t>
  </si>
  <si>
    <t>LUMINARIA L3 - VIAL LED 50 W, IP65</t>
  </si>
  <si>
    <t>ACCESORIOS DE MONTAJE DE AMARRE</t>
  </si>
  <si>
    <t>FUNDACIONES DE HORMIGÓN PARA COLUMNAS</t>
  </si>
  <si>
    <t>CÁMARA DE REGISTRO 30X30X30 CM</t>
  </si>
  <si>
    <t>CAÑO FI 63MM, E=3MM</t>
  </si>
  <si>
    <t>CABLE CU/XLPE 2X16 + 16T ( VIALES L3)</t>
  </si>
  <si>
    <t>CABLE DE 2X2 MM2 CU/PVC PARA LUMINARIA L3</t>
  </si>
  <si>
    <t>CABLE CU/PVC S 2X2,5+2,5T</t>
  </si>
  <si>
    <t>CRUCES DE CALLE</t>
  </si>
  <si>
    <t>DESMONTAJE DE LUMINARIAS Y CABLES EXISTENTES POR METRO MO</t>
  </si>
  <si>
    <t>INSTALACIÓN DE POSTES /COLUMNAS MO</t>
  </si>
  <si>
    <t>TENDIDO DE LÍNEAS Y MONTAJE DE LUMINARIAS MO</t>
  </si>
  <si>
    <t>LUMINARIA L2 - PROYECTOR LED 240 W, APTO PARA INTEMPERIE</t>
  </si>
  <si>
    <t>CÁMARA DE REGISTRO 60X60X60 CM</t>
  </si>
  <si>
    <t>CÁMARA DE REGISTRO 40X40X40 CM</t>
  </si>
  <si>
    <t>CABLE CU/PVC S 2X6</t>
  </si>
  <si>
    <t>CABLE CU/PVC S 2X4 + 4 T</t>
  </si>
  <si>
    <t>CABLE CU/PVC S 2X1,5+1,5T</t>
  </si>
  <si>
    <t>CABLE CU S 1X35</t>
  </si>
  <si>
    <t>RELLENO TIERRA NEGRA - 10 CM</t>
  </si>
  <si>
    <t>CÉSPED - SEMBRADO DE SEMILLA</t>
  </si>
  <si>
    <t>PAVIMENTO DE HORMIGÓN ALISADO (E=8CM, CON MALLA ELECTROSOLDADA)</t>
  </si>
  <si>
    <t>ESCALERAS DE HORMIGÓN A= 1,20</t>
  </si>
  <si>
    <t>SENDAS PEATONALES PAVIMENTO HORMIGÓN ALISADO  (8CM ESPESOR, ANCHO 1,20M).</t>
  </si>
  <si>
    <t>SENDAS PEATONALES DE LOSETAS DE HORMIGÓN, (1,5M X 0,5M X 0,04M) TOTAL 133 LOSETAS</t>
  </si>
  <si>
    <t>REGUERA HORMIGÓN PREFABRICADO CON TAPA PERFORADA (33CM X 26CM X 6CM).</t>
  </si>
  <si>
    <t>CUNETA SUELOPASTO SECCIÓN TRIANGULAR 1V:1,5H H=0,5M (INCLUYE CABEZAL)</t>
  </si>
  <si>
    <t>SUMINISTRO DE TUBERÍAS PVC Ø 200</t>
  </si>
  <si>
    <t>COLOCACIÓN DE TUBERÍAS PVC Ø 200</t>
  </si>
  <si>
    <t>BOLARDOS DE HORMIGÓN (DIAM 0,2, H=0,6)</t>
  </si>
  <si>
    <t>BANCO DE HORMIGÓN</t>
  </si>
  <si>
    <t>KIT DE MESA Y 4 BANCOS</t>
  </si>
  <si>
    <t>EQUIPAMIENTO PAPELERAS METÁLICAS</t>
  </si>
  <si>
    <t>MUROS DE BLOQUE REVOCADO CON TAPA HORMIGÓN (H= 1.00M, E=20CM)</t>
  </si>
  <si>
    <t>MUROS DE CONTENCIÓN DE BLOQUES 15CM ESPESOR</t>
  </si>
  <si>
    <t>BARANDAS METÁLICAS RAMPAS</t>
  </si>
  <si>
    <t>JUEGOS INFANTILES INTEGRADORES</t>
  </si>
  <si>
    <t>KIT JUEGOS SALUDABLES ( JUEGOS + CARTEL EXPLICATIVO)</t>
  </si>
  <si>
    <t>KIT CANCHA (2 ARCO-TABLEROS + PINTURA PISO + 2 PAPELERAS)</t>
  </si>
  <si>
    <t xml:space="preserve">PAVIMENTO HORMIGON (TERMINACIÓN LUSTRADO) CANCHA POLIVALENTE </t>
  </si>
  <si>
    <t>GRADAS HORMIGÓN</t>
  </si>
  <si>
    <t>CERCO METÁLICO CANCHAS H=5M</t>
  </si>
  <si>
    <t>ÁRBOLES (GRANDES) - SUMINISTRO Y PLANTADO + TUTORES</t>
  </si>
  <si>
    <t>EXCAVACIÓN NO CLASIFICADA DE PRÉSTAMOS</t>
  </si>
  <si>
    <t>ÁRBOLES (GRANDES) - SUMINISTRO Y PLANTADO + TUTORES -AVDA GOBERNADOR. J.VIANA</t>
  </si>
  <si>
    <t>BARANDA METÁLICA BORDE CUENTA TRAPEZOIDAL</t>
  </si>
  <si>
    <t>PARADAS DE ÓMNIBUS EN CALLES PROYECTADAS DENTRO DEL ÁREA DE PROYECTO</t>
  </si>
  <si>
    <t>ARROYO CEIBAL - INVERSIÓN PROYECTO EJECUTIVO / Diciembre 2019</t>
  </si>
  <si>
    <t>CUNETA TRAPEZOIDAL - H=1.0, 1V:2.0H, b=0.5 m, FONDO DE HORMIGÓN</t>
  </si>
  <si>
    <t>VI-02-12</t>
  </si>
  <si>
    <t>DP-01-20</t>
  </si>
  <si>
    <t>ENTRADAS VEHICULARES EN CUNETAS TRAPEZOIDAL (2X800 mm)</t>
  </si>
  <si>
    <t>SUMINISTRO E INSTALACIÓN DE LLAVES DE PASO DN Ø75 mm</t>
  </si>
  <si>
    <t>SUMINISTRO E INSTALACIÓN DE HIDRANTES</t>
  </si>
  <si>
    <t>AP-01-04</t>
  </si>
  <si>
    <t>AP-01-05</t>
  </si>
  <si>
    <t>RAMPAS DE ACCESO EN CRUCES PEATONALES</t>
  </si>
  <si>
    <t>SEÑALES VERTICALES</t>
  </si>
  <si>
    <t>VI-02-13</t>
  </si>
  <si>
    <t>VI-01-12</t>
  </si>
  <si>
    <t>COLUMNAS DE ILUMINACIÓN (Hormigon o Metalicas)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</si>
</sst>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-* #,##0\ _P_t_a_-;\-* #,##0\ _P_t_a_-;_-* &quot;-&quot;\ _P_t_a_-;_-@_-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9"/>
      <color rgb="FF0000FF"/>
      <name val="Arial"/>
      <family val="2"/>
    </font>
    <font>
      <sz val="9"/>
      <color rgb="FF00B050"/>
      <name val="Arial"/>
      <family val="2"/>
    </font>
    <font>
      <b/>
      <sz val="11"/>
      <color theme="5" tint="-0.249977111117893"/>
      <name val="Calibri"/>
      <family val="2"/>
      <scheme val="minor"/>
    </font>
    <font>
      <sz val="9"/>
      <color theme="5"/>
      <name val="Arial"/>
      <family val="2"/>
    </font>
    <font>
      <i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55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fgColor theme="4"/>
        <bgColor theme="0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</borders>
  <cellStyleXfs count="40">
    <xf numFmtId="0" fontId="0" fillId="0" borderId="0"/>
    <xf numFmtId="0" fontId="5" fillId="0" borderId="0" applyFill="0" applyBorder="0" applyAlignment="0" applyProtection="0"/>
    <xf numFmtId="0" fontId="3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1" fillId="2" borderId="0"/>
    <xf numFmtId="0" fontId="5" fillId="0" borderId="0"/>
    <xf numFmtId="0" fontId="5" fillId="0" borderId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21" fillId="0" borderId="170" applyFill="0" applyAlignment="0" applyProtection="0"/>
    <xf numFmtId="0" fontId="22" fillId="11" borderId="171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  <xf numFmtId="0" fontId="5" fillId="0" borderId="0" applyFill="0" applyBorder="0" applyAlignment="0" applyProtection="0"/>
  </cellStyleXfs>
  <cellXfs count="500">
    <xf numFmtId="0" fontId="0" fillId="0" borderId="0" xfId="0"/>
    <xf numFmtId="0" fontId="7" fillId="0" borderId="0" xfId="0" applyFont="1" applyFill="1" applyBorder="1" applyAlignment="1">
      <alignment vertical="center"/>
    </xf>
    <xf numFmtId="3" fontId="4" fillId="2" borderId="0" xfId="2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/>
    <xf numFmtId="4" fontId="7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49" fontId="4" fillId="0" borderId="6" xfId="2" applyNumberFormat="1" applyFont="1" applyFill="1" applyBorder="1" applyAlignment="1">
      <alignment horizontal="center" vertical="center"/>
    </xf>
    <xf numFmtId="3" fontId="4" fillId="0" borderId="14" xfId="2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 applyProtection="1">
      <alignment horizontal="right" vertical="center"/>
      <protection locked="0"/>
    </xf>
    <xf numFmtId="3" fontId="8" fillId="0" borderId="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right"/>
    </xf>
    <xf numFmtId="3" fontId="7" fillId="0" borderId="25" xfId="1" applyNumberFormat="1" applyFont="1" applyFill="1" applyBorder="1" applyAlignment="1">
      <alignment horizontal="right"/>
    </xf>
    <xf numFmtId="3" fontId="7" fillId="0" borderId="26" xfId="1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 vertical="center"/>
    </xf>
    <xf numFmtId="3" fontId="7" fillId="0" borderId="37" xfId="0" applyNumberFormat="1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 applyProtection="1">
      <alignment horizontal="right" vertical="center"/>
      <protection locked="0"/>
    </xf>
    <xf numFmtId="3" fontId="7" fillId="0" borderId="34" xfId="0" applyNumberFormat="1" applyFont="1" applyFill="1" applyBorder="1" applyAlignment="1">
      <alignment horizontal="right" vertical="center"/>
    </xf>
    <xf numFmtId="0" fontId="10" fillId="5" borderId="3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right" vertical="center"/>
    </xf>
    <xf numFmtId="0" fontId="10" fillId="5" borderId="11" xfId="2" applyFont="1" applyFill="1" applyBorder="1" applyAlignment="1">
      <alignment horizontal="righ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49" fontId="4" fillId="0" borderId="36" xfId="2" applyNumberFormat="1" applyFont="1" applyFill="1" applyBorder="1" applyAlignment="1">
      <alignment horizontal="left" vertical="center"/>
    </xf>
    <xf numFmtId="3" fontId="7" fillId="0" borderId="0" xfId="0" applyNumberFormat="1" applyFont="1"/>
    <xf numFmtId="0" fontId="10" fillId="5" borderId="10" xfId="2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7" fillId="0" borderId="0" xfId="0" applyFont="1" applyBorder="1"/>
    <xf numFmtId="0" fontId="4" fillId="0" borderId="5" xfId="2" applyFont="1" applyFill="1" applyBorder="1" applyAlignment="1">
      <alignment vertical="center"/>
    </xf>
    <xf numFmtId="3" fontId="8" fillId="0" borderId="3" xfId="0" applyNumberFormat="1" applyFont="1" applyBorder="1" applyAlignment="1">
      <alignment horizontal="right" vertical="center"/>
    </xf>
    <xf numFmtId="0" fontId="4" fillId="0" borderId="0" xfId="1" applyFont="1" applyFill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</xf>
    <xf numFmtId="3" fontId="4" fillId="0" borderId="0" xfId="1" applyNumberFormat="1" applyFont="1" applyFill="1" applyBorder="1" applyAlignment="1" applyProtection="1">
      <alignment horizontal="center" vertical="center" wrapText="1"/>
    </xf>
    <xf numFmtId="3" fontId="5" fillId="6" borderId="12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14" fillId="0" borderId="0" xfId="0" applyFont="1" applyBorder="1"/>
    <xf numFmtId="3" fontId="7" fillId="0" borderId="35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left" vertical="center"/>
    </xf>
    <xf numFmtId="0" fontId="15" fillId="8" borderId="3" xfId="0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5" fillId="8" borderId="5" xfId="0" applyFont="1" applyFill="1" applyBorder="1" applyAlignment="1">
      <alignment horizontal="left" vertical="center"/>
    </xf>
    <xf numFmtId="0" fontId="15" fillId="8" borderId="9" xfId="0" applyFont="1" applyFill="1" applyBorder="1" applyAlignment="1">
      <alignment horizontal="left" vertical="center"/>
    </xf>
    <xf numFmtId="3" fontId="7" fillId="0" borderId="28" xfId="0" applyNumberFormat="1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3" xfId="2" applyFont="1" applyFill="1" applyBorder="1" applyAlignment="1">
      <alignment horizontal="left"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right" vertical="center"/>
    </xf>
    <xf numFmtId="0" fontId="10" fillId="5" borderId="9" xfId="2" applyFont="1" applyFill="1" applyBorder="1" applyAlignment="1">
      <alignment horizontal="right" vertical="center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45" xfId="0" applyNumberFormat="1" applyFont="1" applyFill="1" applyBorder="1" applyAlignment="1" applyProtection="1">
      <alignment horizontal="right" vertical="center"/>
      <protection locked="0"/>
    </xf>
    <xf numFmtId="3" fontId="7" fillId="0" borderId="46" xfId="0" applyNumberFormat="1" applyFont="1" applyFill="1" applyBorder="1" applyAlignment="1" applyProtection="1">
      <alignment horizontal="right" vertical="center"/>
      <protection locked="0"/>
    </xf>
    <xf numFmtId="3" fontId="7" fillId="0" borderId="34" xfId="0" applyNumberFormat="1" applyFont="1" applyFill="1" applyBorder="1" applyAlignment="1" applyProtection="1">
      <alignment horizontal="right" vertical="center"/>
      <protection locked="0"/>
    </xf>
    <xf numFmtId="3" fontId="7" fillId="0" borderId="3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4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3" fontId="7" fillId="0" borderId="45" xfId="0" applyNumberFormat="1" applyFont="1" applyFill="1" applyBorder="1" applyAlignment="1">
      <alignment horizontal="right" vertical="center"/>
    </xf>
    <xf numFmtId="3" fontId="7" fillId="0" borderId="46" xfId="0" applyNumberFormat="1" applyFont="1" applyFill="1" applyBorder="1" applyAlignment="1">
      <alignment horizontal="right" vertical="center"/>
    </xf>
    <xf numFmtId="3" fontId="7" fillId="0" borderId="27" xfId="0" applyNumberFormat="1" applyFont="1" applyFill="1" applyBorder="1" applyAlignment="1">
      <alignment horizontal="right" vertical="center"/>
    </xf>
    <xf numFmtId="3" fontId="7" fillId="0" borderId="43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 applyProtection="1">
      <alignment horizontal="center" vertical="center"/>
      <protection locked="0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/>
    </xf>
    <xf numFmtId="3" fontId="7" fillId="2" borderId="54" xfId="0" applyNumberFormat="1" applyFont="1" applyFill="1" applyBorder="1" applyAlignment="1" applyProtection="1">
      <alignment horizontal="center" vertical="center"/>
      <protection locked="0"/>
    </xf>
    <xf numFmtId="3" fontId="11" fillId="0" borderId="58" xfId="0" applyNumberFormat="1" applyFont="1" applyFill="1" applyBorder="1" applyAlignment="1">
      <alignment horizontal="right" vertical="center"/>
    </xf>
    <xf numFmtId="3" fontId="11" fillId="0" borderId="58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 applyProtection="1">
      <alignment vertical="center"/>
      <protection locked="0"/>
    </xf>
    <xf numFmtId="1" fontId="5" fillId="0" borderId="0" xfId="1" applyNumberFormat="1" applyFill="1" applyBorder="1"/>
    <xf numFmtId="0" fontId="9" fillId="0" borderId="57" xfId="0" applyFont="1" applyFill="1" applyBorder="1" applyAlignment="1">
      <alignment horizontal="center" vertical="center"/>
    </xf>
    <xf numFmtId="3" fontId="7" fillId="0" borderId="57" xfId="0" applyNumberFormat="1" applyFont="1" applyFill="1" applyBorder="1" applyAlignment="1" applyProtection="1">
      <alignment horizontal="right" vertical="center"/>
      <protection locked="0"/>
    </xf>
    <xf numFmtId="3" fontId="7" fillId="0" borderId="56" xfId="0" applyNumberFormat="1" applyFont="1" applyFill="1" applyBorder="1" applyAlignment="1">
      <alignment vertical="center"/>
    </xf>
    <xf numFmtId="3" fontId="7" fillId="0" borderId="59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 applyProtection="1">
      <alignment horizontal="right" vertical="center"/>
      <protection locked="0"/>
    </xf>
    <xf numFmtId="3" fontId="8" fillId="0" borderId="14" xfId="0" applyNumberFormat="1" applyFont="1" applyFill="1" applyBorder="1" applyAlignment="1" applyProtection="1">
      <alignment horizontal="right" vertical="center"/>
      <protection locked="0"/>
    </xf>
    <xf numFmtId="3" fontId="8" fillId="0" borderId="1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Fill="1" applyBorder="1" applyAlignment="1">
      <alignment horizontal="right" vertical="center"/>
    </xf>
    <xf numFmtId="3" fontId="20" fillId="0" borderId="58" xfId="0" applyNumberFormat="1" applyFont="1" applyFill="1" applyBorder="1" applyAlignment="1">
      <alignment horizontal="right"/>
    </xf>
    <xf numFmtId="3" fontId="20" fillId="0" borderId="60" xfId="0" applyNumberFormat="1" applyFont="1" applyFill="1" applyBorder="1" applyAlignment="1">
      <alignment horizontal="right"/>
    </xf>
    <xf numFmtId="0" fontId="4" fillId="0" borderId="0" xfId="0" applyFont="1" applyFill="1" applyBorder="1"/>
    <xf numFmtId="1" fontId="4" fillId="0" borderId="0" xfId="0" applyNumberFormat="1" applyFont="1"/>
    <xf numFmtId="3" fontId="7" fillId="0" borderId="0" xfId="0" applyNumberFormat="1" applyFont="1" applyFill="1"/>
    <xf numFmtId="3" fontId="7" fillId="0" borderId="45" xfId="0" applyNumberFormat="1" applyFont="1" applyFill="1" applyBorder="1" applyAlignment="1" applyProtection="1">
      <alignment horizontal="center" vertical="center"/>
      <protection locked="0"/>
    </xf>
    <xf numFmtId="3" fontId="7" fillId="0" borderId="2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right" vertical="center"/>
    </xf>
    <xf numFmtId="0" fontId="7" fillId="0" borderId="55" xfId="0" applyFont="1" applyFill="1" applyBorder="1" applyAlignment="1">
      <alignment horizontal="center" vertical="center"/>
    </xf>
    <xf numFmtId="3" fontId="7" fillId="0" borderId="55" xfId="0" applyNumberFormat="1" applyFont="1" applyFill="1" applyBorder="1" applyAlignment="1">
      <alignment horizontal="center" vertical="center"/>
    </xf>
    <xf numFmtId="3" fontId="7" fillId="0" borderId="55" xfId="0" applyNumberFormat="1" applyFont="1" applyFill="1" applyBorder="1" applyAlignment="1">
      <alignment horizontal="right" vertical="center"/>
    </xf>
    <xf numFmtId="3" fontId="7" fillId="0" borderId="41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11" fillId="0" borderId="35" xfId="0" applyNumberFormat="1" applyFont="1" applyBorder="1" applyAlignment="1">
      <alignment horizontal="right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3" fontId="11" fillId="0" borderId="63" xfId="0" applyNumberFormat="1" applyFont="1" applyBorder="1" applyAlignment="1">
      <alignment horizontal="right" vertical="center"/>
    </xf>
    <xf numFmtId="3" fontId="11" fillId="0" borderId="63" xfId="0" applyNumberFormat="1" applyFont="1" applyFill="1" applyBorder="1" applyAlignment="1">
      <alignment horizontal="right" vertical="center"/>
    </xf>
    <xf numFmtId="3" fontId="7" fillId="0" borderId="63" xfId="0" applyNumberFormat="1" applyFont="1" applyFill="1" applyBorder="1" applyAlignment="1">
      <alignment horizontal="right" vertical="center"/>
    </xf>
    <xf numFmtId="0" fontId="9" fillId="0" borderId="64" xfId="0" applyFont="1" applyFill="1" applyBorder="1" applyAlignment="1">
      <alignment horizontal="center" vertical="center"/>
    </xf>
    <xf numFmtId="3" fontId="7" fillId="0" borderId="64" xfId="0" applyNumberFormat="1" applyFont="1" applyFill="1" applyBorder="1" applyAlignment="1" applyProtection="1">
      <alignment horizontal="right" vertical="center"/>
      <protection locked="0"/>
    </xf>
    <xf numFmtId="3" fontId="7" fillId="0" borderId="65" xfId="0" applyNumberFormat="1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164" fontId="20" fillId="0" borderId="58" xfId="1" applyNumberFormat="1" applyFont="1" applyFill="1" applyBorder="1" applyAlignment="1">
      <alignment horizontal="right"/>
    </xf>
    <xf numFmtId="0" fontId="7" fillId="0" borderId="43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40" xfId="1" applyNumberFormat="1" applyFont="1" applyFill="1" applyBorder="1" applyAlignment="1">
      <alignment horizontal="right"/>
    </xf>
    <xf numFmtId="3" fontId="7" fillId="0" borderId="25" xfId="0" applyNumberFormat="1" applyFont="1" applyFill="1" applyBorder="1" applyAlignment="1" applyProtection="1">
      <alignment horizontal="center" vertical="center"/>
      <protection locked="0"/>
    </xf>
    <xf numFmtId="3" fontId="7" fillId="0" borderId="26" xfId="0" applyNumberFormat="1" applyFont="1" applyFill="1" applyBorder="1" applyAlignment="1">
      <alignment horizontal="right" vertical="center"/>
    </xf>
    <xf numFmtId="3" fontId="7" fillId="0" borderId="43" xfId="1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25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3" fontId="7" fillId="0" borderId="27" xfId="0" applyNumberFormat="1" applyFont="1" applyFill="1" applyBorder="1" applyAlignment="1">
      <alignment vertical="center"/>
    </xf>
    <xf numFmtId="49" fontId="4" fillId="0" borderId="66" xfId="2" applyNumberFormat="1" applyFont="1" applyFill="1" applyBorder="1" applyAlignment="1">
      <alignment horizontal="left" vertical="center"/>
    </xf>
    <xf numFmtId="49" fontId="4" fillId="0" borderId="67" xfId="2" applyNumberFormat="1" applyFont="1" applyFill="1" applyBorder="1" applyAlignment="1">
      <alignment horizontal="left" vertical="center"/>
    </xf>
    <xf numFmtId="3" fontId="8" fillId="3" borderId="30" xfId="0" applyNumberFormat="1" applyFont="1" applyFill="1" applyBorder="1" applyAlignment="1" applyProtection="1">
      <alignment horizontal="right" vertical="center"/>
      <protection locked="0"/>
    </xf>
    <xf numFmtId="3" fontId="8" fillId="3" borderId="4" xfId="0" applyNumberFormat="1" applyFont="1" applyFill="1" applyBorder="1" applyAlignment="1">
      <alignment horizontal="right" vertical="center"/>
    </xf>
    <xf numFmtId="3" fontId="8" fillId="3" borderId="38" xfId="0" applyNumberFormat="1" applyFont="1" applyFill="1" applyBorder="1" applyAlignment="1">
      <alignment horizontal="right" vertical="center"/>
    </xf>
    <xf numFmtId="3" fontId="8" fillId="3" borderId="39" xfId="0" applyNumberFormat="1" applyFont="1" applyFill="1" applyBorder="1" applyAlignment="1">
      <alignment horizontal="right" vertical="center"/>
    </xf>
    <xf numFmtId="3" fontId="8" fillId="3" borderId="69" xfId="0" applyNumberFormat="1" applyFont="1" applyFill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3" fontId="8" fillId="3" borderId="38" xfId="0" applyNumberFormat="1" applyFont="1" applyFill="1" applyBorder="1" applyAlignment="1">
      <alignment vertical="center"/>
    </xf>
    <xf numFmtId="3" fontId="8" fillId="3" borderId="69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12" fillId="7" borderId="4" xfId="0" applyNumberFormat="1" applyFont="1" applyFill="1" applyBorder="1" applyAlignment="1">
      <alignment horizontal="right" vertical="center"/>
    </xf>
    <xf numFmtId="0" fontId="9" fillId="0" borderId="70" xfId="0" applyFont="1" applyFill="1" applyBorder="1" applyAlignment="1">
      <alignment horizontal="left" vertical="center"/>
    </xf>
    <xf numFmtId="3" fontId="7" fillId="0" borderId="7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0" fontId="7" fillId="0" borderId="73" xfId="0" applyFont="1" applyFill="1" applyBorder="1" applyAlignment="1">
      <alignment horizontal="left"/>
    </xf>
    <xf numFmtId="0" fontId="7" fillId="0" borderId="74" xfId="0" applyFont="1" applyFill="1" applyBorder="1" applyAlignment="1">
      <alignment horizontal="left"/>
    </xf>
    <xf numFmtId="0" fontId="7" fillId="0" borderId="74" xfId="0" applyFont="1" applyFill="1" applyBorder="1" applyAlignment="1">
      <alignment horizontal="left" vertical="center"/>
    </xf>
    <xf numFmtId="0" fontId="10" fillId="5" borderId="5" xfId="2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3" fontId="7" fillId="0" borderId="45" xfId="1" applyNumberFormat="1" applyFont="1" applyFill="1" applyBorder="1" applyAlignment="1">
      <alignment horizontal="right"/>
    </xf>
    <xf numFmtId="3" fontId="7" fillId="0" borderId="46" xfId="1" applyNumberFormat="1" applyFont="1" applyFill="1" applyBorder="1" applyAlignment="1">
      <alignment horizontal="right"/>
    </xf>
    <xf numFmtId="0" fontId="10" fillId="9" borderId="12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vertical="center"/>
    </xf>
    <xf numFmtId="0" fontId="7" fillId="0" borderId="73" xfId="0" applyFont="1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0" fontId="9" fillId="0" borderId="7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0" xfId="0" applyFont="1" applyFill="1" applyBorder="1" applyAlignment="1">
      <alignment vertical="center"/>
    </xf>
    <xf numFmtId="0" fontId="0" fillId="0" borderId="71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vertical="center"/>
    </xf>
    <xf numFmtId="0" fontId="7" fillId="0" borderId="84" xfId="0" applyFont="1" applyFill="1" applyBorder="1" applyAlignment="1">
      <alignment vertical="center"/>
    </xf>
    <xf numFmtId="0" fontId="7" fillId="0" borderId="72" xfId="0" applyFont="1" applyFill="1" applyBorder="1" applyAlignment="1">
      <alignment horizontal="center" vertical="center"/>
    </xf>
    <xf numFmtId="3" fontId="7" fillId="0" borderId="72" xfId="0" applyNumberFormat="1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3" fontId="7" fillId="0" borderId="72" xfId="0" applyNumberFormat="1" applyFont="1" applyFill="1" applyBorder="1" applyAlignment="1">
      <alignment horizontal="right" vertical="center"/>
    </xf>
    <xf numFmtId="3" fontId="7" fillId="0" borderId="82" xfId="0" applyNumberFormat="1" applyFont="1" applyFill="1" applyBorder="1" applyAlignment="1">
      <alignment horizontal="right" vertical="center"/>
    </xf>
    <xf numFmtId="0" fontId="9" fillId="0" borderId="85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 applyProtection="1">
      <alignment horizontal="right" vertical="center"/>
      <protection locked="0"/>
    </xf>
    <xf numFmtId="3" fontId="7" fillId="0" borderId="86" xfId="0" applyNumberFormat="1" applyFont="1" applyFill="1" applyBorder="1" applyAlignment="1">
      <alignment vertical="center"/>
    </xf>
    <xf numFmtId="3" fontId="7" fillId="0" borderId="87" xfId="0" applyNumberFormat="1" applyFont="1" applyFill="1" applyBorder="1" applyAlignment="1">
      <alignment vertical="center"/>
    </xf>
    <xf numFmtId="0" fontId="9" fillId="0" borderId="83" xfId="0" applyFont="1" applyFill="1" applyBorder="1" applyAlignment="1">
      <alignment vertical="center"/>
    </xf>
    <xf numFmtId="3" fontId="7" fillId="0" borderId="88" xfId="0" applyNumberFormat="1" applyFont="1" applyFill="1" applyBorder="1" applyAlignment="1">
      <alignment vertical="center"/>
    </xf>
    <xf numFmtId="3" fontId="7" fillId="0" borderId="89" xfId="0" applyNumberFormat="1" applyFont="1" applyFill="1" applyBorder="1" applyAlignment="1">
      <alignment vertical="center"/>
    </xf>
    <xf numFmtId="0" fontId="9" fillId="0" borderId="90" xfId="0" applyFont="1" applyFill="1" applyBorder="1" applyAlignment="1">
      <alignment vertical="center"/>
    </xf>
    <xf numFmtId="0" fontId="9" fillId="0" borderId="91" xfId="0" applyFont="1" applyFill="1" applyBorder="1" applyAlignment="1">
      <alignment horizontal="center" vertical="center"/>
    </xf>
    <xf numFmtId="3" fontId="7" fillId="0" borderId="91" xfId="0" applyNumberFormat="1" applyFont="1" applyFill="1" applyBorder="1" applyAlignment="1" applyProtection="1">
      <alignment horizontal="right" vertical="center"/>
      <protection locked="0"/>
    </xf>
    <xf numFmtId="3" fontId="7" fillId="0" borderId="92" xfId="0" applyNumberFormat="1" applyFont="1" applyFill="1" applyBorder="1" applyAlignment="1">
      <alignment vertical="center"/>
    </xf>
    <xf numFmtId="3" fontId="7" fillId="0" borderId="93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3" fontId="7" fillId="0" borderId="82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15" fillId="8" borderId="31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3" fontId="7" fillId="0" borderId="38" xfId="0" applyNumberFormat="1" applyFont="1" applyFill="1" applyBorder="1" applyAlignment="1" applyProtection="1">
      <alignment horizontal="right" vertical="center"/>
      <protection locked="0"/>
    </xf>
    <xf numFmtId="3" fontId="7" fillId="0" borderId="69" xfId="0" applyNumberFormat="1" applyFont="1" applyFill="1" applyBorder="1" applyAlignment="1">
      <alignment vertical="center"/>
    </xf>
    <xf numFmtId="3" fontId="7" fillId="0" borderId="95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7" fillId="0" borderId="9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9" fillId="0" borderId="97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/>
    </xf>
    <xf numFmtId="0" fontId="7" fillId="0" borderId="99" xfId="0" applyFont="1" applyFill="1" applyBorder="1" applyAlignment="1">
      <alignment horizontal="center" vertical="center"/>
    </xf>
    <xf numFmtId="3" fontId="20" fillId="0" borderId="99" xfId="0" applyNumberFormat="1" applyFont="1" applyFill="1" applyBorder="1" applyAlignment="1">
      <alignment horizontal="right"/>
    </xf>
    <xf numFmtId="3" fontId="7" fillId="0" borderId="99" xfId="0" applyNumberFormat="1" applyFont="1" applyFill="1" applyBorder="1" applyAlignment="1">
      <alignment horizontal="right" vertical="center"/>
    </xf>
    <xf numFmtId="164" fontId="20" fillId="0" borderId="99" xfId="1" applyNumberFormat="1" applyFont="1" applyFill="1" applyBorder="1" applyAlignment="1">
      <alignment horizontal="right"/>
    </xf>
    <xf numFmtId="3" fontId="7" fillId="0" borderId="75" xfId="0" applyNumberFormat="1" applyFont="1" applyFill="1" applyBorder="1" applyAlignment="1">
      <alignment horizontal="right" vertical="center"/>
    </xf>
    <xf numFmtId="3" fontId="7" fillId="3" borderId="96" xfId="0" applyNumberFormat="1" applyFont="1" applyFill="1" applyBorder="1" applyAlignment="1" applyProtection="1">
      <alignment horizontal="right" vertical="center"/>
      <protection locked="0"/>
    </xf>
    <xf numFmtId="3" fontId="7" fillId="3" borderId="94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>
      <alignment horizontal="center" vertical="center"/>
    </xf>
    <xf numFmtId="0" fontId="0" fillId="0" borderId="102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center" vertical="center"/>
    </xf>
    <xf numFmtId="3" fontId="7" fillId="0" borderId="100" xfId="0" applyNumberFormat="1" applyFont="1" applyFill="1" applyBorder="1" applyAlignment="1">
      <alignment horizontal="right" vertical="center"/>
    </xf>
    <xf numFmtId="3" fontId="20" fillId="0" borderId="100" xfId="0" applyNumberFormat="1" applyFont="1" applyFill="1" applyBorder="1" applyAlignment="1">
      <alignment horizontal="right"/>
    </xf>
    <xf numFmtId="3" fontId="7" fillId="0" borderId="102" xfId="0" applyNumberFormat="1" applyFont="1" applyFill="1" applyBorder="1" applyAlignment="1">
      <alignment horizontal="right" vertical="center"/>
    </xf>
    <xf numFmtId="3" fontId="7" fillId="0" borderId="98" xfId="0" applyNumberFormat="1" applyFont="1" applyFill="1" applyBorder="1" applyAlignment="1">
      <alignment horizontal="right" vertical="center"/>
    </xf>
    <xf numFmtId="3" fontId="7" fillId="0" borderId="105" xfId="0" applyNumberFormat="1" applyFont="1" applyFill="1" applyBorder="1" applyAlignment="1">
      <alignment horizontal="center" vertical="center"/>
    </xf>
    <xf numFmtId="3" fontId="7" fillId="0" borderId="105" xfId="0" applyNumberFormat="1" applyFont="1" applyFill="1" applyBorder="1" applyAlignment="1">
      <alignment horizontal="right" vertical="center"/>
    </xf>
    <xf numFmtId="3" fontId="7" fillId="0" borderId="106" xfId="0" applyNumberFormat="1" applyFont="1" applyFill="1" applyBorder="1" applyAlignment="1">
      <alignment horizontal="right" vertical="center"/>
    </xf>
    <xf numFmtId="3" fontId="7" fillId="0" borderId="100" xfId="0" applyNumberFormat="1" applyFont="1" applyFill="1" applyBorder="1" applyAlignment="1">
      <alignment horizontal="center" vertical="center"/>
    </xf>
    <xf numFmtId="3" fontId="7" fillId="0" borderId="101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  <protection locked="0"/>
    </xf>
    <xf numFmtId="3" fontId="7" fillId="0" borderId="107" xfId="0" applyNumberFormat="1" applyFont="1" applyFill="1" applyBorder="1" applyAlignment="1">
      <alignment vertical="center"/>
    </xf>
    <xf numFmtId="3" fontId="7" fillId="0" borderId="108" xfId="0" applyNumberFormat="1" applyFont="1" applyFill="1" applyBorder="1" applyAlignment="1">
      <alignment vertical="center"/>
    </xf>
    <xf numFmtId="3" fontId="7" fillId="0" borderId="110" xfId="0" applyNumberFormat="1" applyFont="1" applyFill="1" applyBorder="1" applyAlignment="1" applyProtection="1">
      <alignment horizontal="right" vertical="center"/>
      <protection locked="0"/>
    </xf>
    <xf numFmtId="3" fontId="7" fillId="0" borderId="111" xfId="0" applyNumberFormat="1" applyFont="1" applyFill="1" applyBorder="1" applyAlignment="1">
      <alignment vertical="center"/>
    </xf>
    <xf numFmtId="0" fontId="0" fillId="0" borderId="112" xfId="0" applyFont="1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vertical="center"/>
    </xf>
    <xf numFmtId="3" fontId="7" fillId="0" borderId="109" xfId="0" applyNumberFormat="1" applyFont="1" applyFill="1" applyBorder="1" applyAlignment="1">
      <alignment vertical="center"/>
    </xf>
    <xf numFmtId="3" fontId="4" fillId="0" borderId="95" xfId="0" applyNumberFormat="1" applyFont="1" applyFill="1" applyBorder="1" applyAlignment="1" applyProtection="1">
      <alignment vertical="center"/>
      <protection locked="0"/>
    </xf>
    <xf numFmtId="49" fontId="4" fillId="0" borderId="116" xfId="2" applyNumberFormat="1" applyFont="1" applyFill="1" applyBorder="1" applyAlignment="1">
      <alignment horizontal="left" vertical="center"/>
    </xf>
    <xf numFmtId="49" fontId="4" fillId="0" borderId="117" xfId="2" applyNumberFormat="1" applyFont="1" applyFill="1" applyBorder="1" applyAlignment="1">
      <alignment horizontal="left" vertical="center"/>
    </xf>
    <xf numFmtId="49" fontId="4" fillId="0" borderId="118" xfId="2" applyNumberFormat="1" applyFont="1" applyFill="1" applyBorder="1" applyAlignment="1">
      <alignment horizontal="left" vertical="center"/>
    </xf>
    <xf numFmtId="49" fontId="4" fillId="0" borderId="120" xfId="2" applyNumberFormat="1" applyFont="1" applyFill="1" applyBorder="1" applyAlignment="1">
      <alignment horizontal="left" vertical="center"/>
    </xf>
    <xf numFmtId="49" fontId="4" fillId="0" borderId="120" xfId="2" applyNumberFormat="1" applyFont="1" applyFill="1" applyBorder="1" applyAlignment="1">
      <alignment horizontal="right" vertical="center"/>
    </xf>
    <xf numFmtId="3" fontId="18" fillId="7" borderId="41" xfId="0" applyNumberFormat="1" applyFont="1" applyFill="1" applyBorder="1" applyAlignment="1">
      <alignment horizontal="right" vertical="center"/>
    </xf>
    <xf numFmtId="3" fontId="19" fillId="7" borderId="41" xfId="0" applyNumberFormat="1" applyFont="1" applyFill="1" applyBorder="1" applyAlignment="1">
      <alignment horizontal="right" vertical="center"/>
    </xf>
    <xf numFmtId="3" fontId="5" fillId="0" borderId="115" xfId="0" applyNumberFormat="1" applyFont="1" applyFill="1" applyBorder="1" applyAlignment="1">
      <alignment horizontal="right" vertical="center"/>
    </xf>
    <xf numFmtId="3" fontId="5" fillId="0" borderId="12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22" xfId="0" applyNumberFormat="1" applyFont="1" applyFill="1" applyBorder="1" applyAlignment="1">
      <alignment horizontal="right" vertical="center"/>
    </xf>
    <xf numFmtId="3" fontId="5" fillId="0" borderId="123" xfId="0" applyNumberFormat="1" applyFont="1" applyFill="1" applyBorder="1" applyAlignment="1">
      <alignment horizontal="right" vertical="center"/>
    </xf>
    <xf numFmtId="3" fontId="5" fillId="0" borderId="124" xfId="0" applyNumberFormat="1" applyFont="1" applyFill="1" applyBorder="1" applyAlignment="1">
      <alignment horizontal="right" vertical="center"/>
    </xf>
    <xf numFmtId="3" fontId="5" fillId="0" borderId="125" xfId="0" applyNumberFormat="1" applyFont="1" applyFill="1" applyBorder="1" applyAlignment="1">
      <alignment horizontal="right" vertical="center"/>
    </xf>
    <xf numFmtId="3" fontId="5" fillId="0" borderId="126" xfId="0" applyNumberFormat="1" applyFont="1" applyFill="1" applyBorder="1" applyAlignment="1">
      <alignment horizontal="right" vertical="center"/>
    </xf>
    <xf numFmtId="3" fontId="5" fillId="0" borderId="127" xfId="0" applyNumberFormat="1" applyFont="1" applyFill="1" applyBorder="1" applyAlignment="1">
      <alignment horizontal="right"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3" fontId="4" fillId="0" borderId="104" xfId="1" applyNumberFormat="1" applyFont="1" applyFill="1" applyBorder="1" applyAlignment="1" applyProtection="1">
      <alignment horizontal="center" vertical="center" wrapText="1"/>
    </xf>
    <xf numFmtId="0" fontId="10" fillId="5" borderId="11" xfId="2" applyFont="1" applyFill="1" applyBorder="1" applyAlignment="1">
      <alignment horizontal="center" vertical="center"/>
    </xf>
    <xf numFmtId="3" fontId="7" fillId="0" borderId="12" xfId="1" applyNumberFormat="1" applyFont="1" applyFill="1" applyBorder="1" applyAlignment="1">
      <alignment horizontal="center"/>
    </xf>
    <xf numFmtId="3" fontId="7" fillId="0" borderId="128" xfId="1" applyNumberFormat="1" applyFont="1" applyFill="1" applyBorder="1" applyAlignment="1">
      <alignment horizontal="center"/>
    </xf>
    <xf numFmtId="3" fontId="7" fillId="0" borderId="128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129" xfId="0" applyNumberFormat="1" applyFont="1" applyFill="1" applyBorder="1" applyAlignment="1">
      <alignment horizontal="center" vertical="center"/>
    </xf>
    <xf numFmtId="3" fontId="8" fillId="3" borderId="39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3" fontId="7" fillId="0" borderId="129" xfId="0" applyNumberFormat="1" applyFont="1" applyFill="1" applyBorder="1" applyAlignment="1" applyProtection="1">
      <alignment horizontal="center" vertical="center"/>
      <protection locked="0"/>
    </xf>
    <xf numFmtId="3" fontId="7" fillId="0" borderId="33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3" fontId="7" fillId="0" borderId="128" xfId="0" applyNumberFormat="1" applyFont="1" applyFill="1" applyBorder="1" applyAlignment="1" applyProtection="1">
      <alignment horizontal="center" vertical="center"/>
      <protection locked="0"/>
    </xf>
    <xf numFmtId="3" fontId="8" fillId="3" borderId="41" xfId="0" applyNumberFormat="1" applyFont="1" applyFill="1" applyBorder="1" applyAlignment="1">
      <alignment horizontal="center" vertical="center"/>
    </xf>
    <xf numFmtId="3" fontId="7" fillId="0" borderId="130" xfId="0" applyNumberFormat="1" applyFont="1" applyFill="1" applyBorder="1" applyAlignment="1">
      <alignment horizontal="center" vertical="center"/>
    </xf>
    <xf numFmtId="3" fontId="7" fillId="0" borderId="33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3" fontId="7" fillId="0" borderId="129" xfId="0" applyNumberFormat="1" applyFont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3" fontId="7" fillId="0" borderId="131" xfId="0" applyNumberFormat="1" applyFont="1" applyFill="1" applyBorder="1" applyAlignment="1">
      <alignment horizontal="center" vertical="center"/>
    </xf>
    <xf numFmtId="3" fontId="7" fillId="0" borderId="132" xfId="0" applyNumberFormat="1" applyFont="1" applyFill="1" applyBorder="1" applyAlignment="1">
      <alignment horizontal="center" vertical="center"/>
    </xf>
    <xf numFmtId="3" fontId="7" fillId="0" borderId="133" xfId="0" applyNumberFormat="1" applyFont="1" applyFill="1" applyBorder="1" applyAlignment="1">
      <alignment horizontal="center" vertical="center"/>
    </xf>
    <xf numFmtId="3" fontId="8" fillId="3" borderId="134" xfId="0" applyNumberFormat="1" applyFont="1" applyFill="1" applyBorder="1" applyAlignment="1">
      <alignment horizontal="center" vertical="center"/>
    </xf>
    <xf numFmtId="0" fontId="10" fillId="8" borderId="10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8" fillId="0" borderId="104" xfId="0" applyNumberFormat="1" applyFont="1" applyBorder="1" applyAlignment="1">
      <alignment horizontal="center" vertical="center"/>
    </xf>
    <xf numFmtId="0" fontId="9" fillId="0" borderId="135" xfId="0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3" fontId="7" fillId="0" borderId="136" xfId="0" applyNumberFormat="1" applyFont="1" applyFill="1" applyBorder="1" applyAlignment="1">
      <alignment vertical="center"/>
    </xf>
    <xf numFmtId="3" fontId="7" fillId="0" borderId="129" xfId="0" applyNumberFormat="1" applyFont="1" applyFill="1" applyBorder="1" applyAlignment="1">
      <alignment vertical="center"/>
    </xf>
    <xf numFmtId="0" fontId="9" fillId="0" borderId="137" xfId="0" applyFont="1" applyFill="1" applyBorder="1" applyAlignment="1">
      <alignment vertical="center"/>
    </xf>
    <xf numFmtId="0" fontId="9" fillId="0" borderId="138" xfId="0" applyFont="1" applyFill="1" applyBorder="1" applyAlignment="1">
      <alignment horizontal="center" vertical="center"/>
    </xf>
    <xf numFmtId="3" fontId="7" fillId="0" borderId="138" xfId="0" applyNumberFormat="1" applyFont="1" applyFill="1" applyBorder="1" applyAlignment="1" applyProtection="1">
      <alignment horizontal="right" vertical="center"/>
      <protection locked="0"/>
    </xf>
    <xf numFmtId="3" fontId="7" fillId="0" borderId="139" xfId="0" applyNumberFormat="1" applyFont="1" applyFill="1" applyBorder="1" applyAlignment="1" applyProtection="1">
      <alignment horizontal="right" vertical="center"/>
      <protection locked="0"/>
    </xf>
    <xf numFmtId="3" fontId="7" fillId="0" borderId="140" xfId="0" applyNumberFormat="1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 vertical="center"/>
    </xf>
    <xf numFmtId="3" fontId="7" fillId="0" borderId="142" xfId="0" applyNumberFormat="1" applyFont="1" applyFill="1" applyBorder="1" applyAlignment="1">
      <alignment vertical="center"/>
    </xf>
    <xf numFmtId="3" fontId="7" fillId="0" borderId="143" xfId="0" applyNumberFormat="1" applyFont="1" applyFill="1" applyBorder="1" applyAlignment="1">
      <alignment vertical="center"/>
    </xf>
    <xf numFmtId="3" fontId="7" fillId="0" borderId="144" xfId="0" applyNumberFormat="1" applyFont="1" applyFill="1" applyBorder="1" applyAlignment="1">
      <alignment vertical="center"/>
    </xf>
    <xf numFmtId="0" fontId="9" fillId="0" borderId="145" xfId="0" applyFont="1" applyFill="1" applyBorder="1" applyAlignment="1">
      <alignment vertical="center"/>
    </xf>
    <xf numFmtId="0" fontId="9" fillId="0" borderId="146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left" vertical="center"/>
    </xf>
    <xf numFmtId="3" fontId="7" fillId="0" borderId="112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4" fillId="0" borderId="95" xfId="0" applyNumberFormat="1" applyFont="1" applyFill="1" applyBorder="1" applyAlignment="1" applyProtection="1">
      <alignment horizontal="center" vertical="center"/>
      <protection locked="0"/>
    </xf>
    <xf numFmtId="0" fontId="9" fillId="0" borderId="148" xfId="0" applyFont="1" applyFill="1" applyBorder="1" applyAlignment="1">
      <alignment vertical="center"/>
    </xf>
    <xf numFmtId="0" fontId="9" fillId="0" borderId="14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9" fillId="0" borderId="150" xfId="0" applyFont="1" applyFill="1" applyBorder="1" applyAlignment="1">
      <alignment vertical="center"/>
    </xf>
    <xf numFmtId="0" fontId="9" fillId="0" borderId="126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left" vertical="center"/>
    </xf>
    <xf numFmtId="0" fontId="4" fillId="0" borderId="127" xfId="0" applyFont="1" applyFill="1" applyBorder="1" applyAlignment="1">
      <alignment horizontal="left" vertical="center"/>
    </xf>
    <xf numFmtId="3" fontId="7" fillId="0" borderId="113" xfId="0" applyNumberFormat="1" applyFont="1" applyFill="1" applyBorder="1" applyAlignment="1">
      <alignment horizontal="center" vertical="center"/>
    </xf>
    <xf numFmtId="3" fontId="4" fillId="0" borderId="131" xfId="0" applyNumberFormat="1" applyFont="1" applyFill="1" applyBorder="1" applyAlignment="1" applyProtection="1">
      <alignment horizontal="center" vertical="center"/>
      <protection locked="0"/>
    </xf>
    <xf numFmtId="0" fontId="9" fillId="0" borderId="151" xfId="0" applyFont="1" applyFill="1" applyBorder="1" applyAlignment="1">
      <alignment horizontal="center" vertical="center"/>
    </xf>
    <xf numFmtId="3" fontId="7" fillId="0" borderId="151" xfId="0" applyNumberFormat="1" applyFont="1" applyFill="1" applyBorder="1" applyAlignment="1" applyProtection="1">
      <alignment horizontal="right" vertical="center"/>
      <protection locked="0"/>
    </xf>
    <xf numFmtId="3" fontId="7" fillId="0" borderId="152" xfId="0" applyNumberFormat="1" applyFont="1" applyFill="1" applyBorder="1" applyAlignment="1">
      <alignment vertical="center"/>
    </xf>
    <xf numFmtId="3" fontId="7" fillId="0" borderId="153" xfId="0" applyNumberFormat="1" applyFont="1" applyFill="1" applyBorder="1" applyAlignment="1">
      <alignment vertical="center"/>
    </xf>
    <xf numFmtId="3" fontId="7" fillId="0" borderId="112" xfId="0" applyNumberFormat="1" applyFont="1" applyFill="1" applyBorder="1" applyAlignment="1">
      <alignment vertical="center"/>
    </xf>
    <xf numFmtId="0" fontId="7" fillId="0" borderId="147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0" fontId="9" fillId="0" borderId="154" xfId="3" applyFont="1" applyFill="1" applyBorder="1" applyAlignment="1">
      <alignment vertical="center"/>
    </xf>
    <xf numFmtId="3" fontId="7" fillId="0" borderId="157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" fontId="7" fillId="0" borderId="86" xfId="0" applyNumberFormat="1" applyFont="1" applyFill="1" applyBorder="1" applyAlignment="1">
      <alignment horizontal="right" vertical="center"/>
    </xf>
    <xf numFmtId="3" fontId="7" fillId="0" borderId="158" xfId="0" applyNumberFormat="1" applyFont="1" applyFill="1" applyBorder="1" applyAlignment="1">
      <alignment horizontal="right" vertical="center"/>
    </xf>
    <xf numFmtId="3" fontId="7" fillId="0" borderId="159" xfId="0" applyNumberFormat="1" applyFont="1" applyFill="1" applyBorder="1" applyAlignment="1">
      <alignment horizontal="right" vertical="center"/>
    </xf>
    <xf numFmtId="0" fontId="0" fillId="0" borderId="159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/>
    </xf>
    <xf numFmtId="0" fontId="7" fillId="0" borderId="146" xfId="0" applyFont="1" applyFill="1" applyBorder="1" applyAlignment="1">
      <alignment horizontal="center" vertical="center"/>
    </xf>
    <xf numFmtId="3" fontId="7" fillId="3" borderId="160" xfId="0" applyNumberFormat="1" applyFont="1" applyFill="1" applyBorder="1" applyAlignment="1" applyProtection="1">
      <alignment horizontal="right" vertical="center"/>
      <protection locked="0"/>
    </xf>
    <xf numFmtId="3" fontId="8" fillId="3" borderId="161" xfId="0" applyNumberFormat="1" applyFont="1" applyFill="1" applyBorder="1" applyAlignment="1" applyProtection="1">
      <alignment horizontal="right" vertical="center"/>
      <protection locked="0"/>
    </xf>
    <xf numFmtId="3" fontId="8" fillId="3" borderId="162" xfId="0" applyNumberFormat="1" applyFont="1" applyFill="1" applyBorder="1" applyAlignment="1">
      <alignment horizontal="right" vertical="center"/>
    </xf>
    <xf numFmtId="3" fontId="8" fillId="3" borderId="41" xfId="0" applyNumberFormat="1" applyFont="1" applyFill="1" applyBorder="1" applyAlignment="1">
      <alignment horizontal="right" vertical="center"/>
    </xf>
    <xf numFmtId="0" fontId="7" fillId="0" borderId="121" xfId="0" applyFont="1" applyFill="1" applyBorder="1" applyAlignment="1">
      <alignment horizontal="left"/>
    </xf>
    <xf numFmtId="0" fontId="7" fillId="0" borderId="163" xfId="0" applyFont="1" applyFill="1" applyBorder="1" applyAlignment="1">
      <alignment horizontal="left"/>
    </xf>
    <xf numFmtId="3" fontId="7" fillId="0" borderId="159" xfId="1" applyNumberFormat="1" applyFont="1" applyFill="1" applyBorder="1" applyAlignment="1">
      <alignment horizontal="right"/>
    </xf>
    <xf numFmtId="3" fontId="7" fillId="0" borderId="157" xfId="1" applyNumberFormat="1" applyFont="1" applyFill="1" applyBorder="1" applyAlignment="1">
      <alignment horizontal="center"/>
    </xf>
    <xf numFmtId="0" fontId="7" fillId="0" borderId="164" xfId="0" applyFont="1" applyFill="1" applyBorder="1" applyAlignment="1">
      <alignment horizontal="left"/>
    </xf>
    <xf numFmtId="3" fontId="7" fillId="0" borderId="146" xfId="1" applyNumberFormat="1" applyFont="1" applyFill="1" applyBorder="1" applyAlignment="1">
      <alignment horizontal="right"/>
    </xf>
    <xf numFmtId="3" fontId="7" fillId="0" borderId="165" xfId="1" applyNumberFormat="1" applyFont="1" applyFill="1" applyBorder="1" applyAlignment="1">
      <alignment horizontal="right"/>
    </xf>
    <xf numFmtId="3" fontId="7" fillId="0" borderId="157" xfId="1" applyNumberFormat="1" applyFont="1" applyFill="1" applyBorder="1" applyAlignment="1">
      <alignment horizontal="right"/>
    </xf>
    <xf numFmtId="3" fontId="7" fillId="0" borderId="156" xfId="1" applyNumberFormat="1" applyFont="1" applyFill="1" applyBorder="1" applyAlignment="1">
      <alignment horizontal="right"/>
    </xf>
    <xf numFmtId="3" fontId="7" fillId="0" borderId="113" xfId="1" applyNumberFormat="1" applyFont="1" applyFill="1" applyBorder="1" applyAlignment="1">
      <alignment horizontal="right"/>
    </xf>
    <xf numFmtId="3" fontId="7" fillId="0" borderId="86" xfId="0" applyNumberFormat="1" applyFont="1" applyFill="1" applyBorder="1" applyAlignment="1">
      <alignment horizontal="center" vertical="center"/>
    </xf>
    <xf numFmtId="3" fontId="7" fillId="2" borderId="169" xfId="3" applyNumberFormat="1" applyFont="1" applyFill="1" applyBorder="1" applyAlignment="1" applyProtection="1">
      <alignment horizontal="center" vertical="center"/>
      <protection locked="0"/>
    </xf>
    <xf numFmtId="0" fontId="9" fillId="0" borderId="168" xfId="3" applyFont="1" applyFill="1" applyBorder="1" applyAlignment="1">
      <alignment vertical="center"/>
    </xf>
    <xf numFmtId="0" fontId="7" fillId="0" borderId="125" xfId="0" applyFont="1" applyFill="1" applyBorder="1" applyAlignment="1">
      <alignment horizontal="left"/>
    </xf>
    <xf numFmtId="0" fontId="7" fillId="0" borderId="166" xfId="0" applyFont="1" applyFill="1" applyBorder="1" applyAlignment="1">
      <alignment horizontal="center" vertical="center"/>
    </xf>
    <xf numFmtId="3" fontId="7" fillId="0" borderId="166" xfId="1" applyNumberFormat="1" applyFont="1" applyFill="1" applyBorder="1" applyAlignment="1">
      <alignment horizontal="right"/>
    </xf>
    <xf numFmtId="3" fontId="7" fillId="0" borderId="167" xfId="1" applyNumberFormat="1" applyFont="1" applyFill="1" applyBorder="1" applyAlignment="1">
      <alignment horizontal="right"/>
    </xf>
    <xf numFmtId="3" fontId="7" fillId="0" borderId="113" xfId="1" applyNumberFormat="1" applyFont="1" applyFill="1" applyBorder="1" applyAlignment="1">
      <alignment horizontal="center"/>
    </xf>
    <xf numFmtId="0" fontId="7" fillId="0" borderId="74" xfId="0" applyFont="1" applyFill="1" applyBorder="1" applyAlignment="1">
      <alignment horizontal="left" vertical="center" wrapText="1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7" fillId="0" borderId="1" xfId="1" applyNumberFormat="1" applyFont="1" applyFill="1" applyBorder="1" applyAlignment="1">
      <alignment horizontal="center"/>
    </xf>
    <xf numFmtId="3" fontId="7" fillId="0" borderId="45" xfId="1" applyNumberFormat="1" applyFont="1" applyFill="1" applyBorder="1" applyAlignment="1">
      <alignment horizontal="center"/>
    </xf>
    <xf numFmtId="3" fontId="7" fillId="0" borderId="155" xfId="1" applyNumberFormat="1" applyFont="1" applyFill="1" applyBorder="1" applyAlignment="1">
      <alignment horizontal="center"/>
    </xf>
    <xf numFmtId="3" fontId="7" fillId="0" borderId="166" xfId="1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8" borderId="5" xfId="0" applyFont="1" applyFill="1" applyBorder="1" applyAlignment="1">
      <alignment horizontal="center" vertical="center"/>
    </xf>
    <xf numFmtId="3" fontId="20" fillId="0" borderId="58" xfId="0" applyNumberFormat="1" applyFont="1" applyFill="1" applyBorder="1" applyAlignment="1">
      <alignment horizontal="center"/>
    </xf>
    <xf numFmtId="3" fontId="20" fillId="0" borderId="99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3" fontId="20" fillId="0" borderId="100" xfId="0" applyNumberFormat="1" applyFont="1" applyFill="1" applyBorder="1" applyAlignment="1">
      <alignment horizontal="center"/>
    </xf>
    <xf numFmtId="3" fontId="20" fillId="0" borderId="6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 applyProtection="1">
      <alignment horizontal="center" vertical="center"/>
      <protection locked="0"/>
    </xf>
    <xf numFmtId="3" fontId="7" fillId="0" borderId="64" xfId="0" applyNumberFormat="1" applyFont="1" applyFill="1" applyBorder="1" applyAlignment="1" applyProtection="1">
      <alignment horizontal="center" vertical="center"/>
      <protection locked="0"/>
    </xf>
    <xf numFmtId="3" fontId="7" fillId="0" borderId="57" xfId="0" applyNumberFormat="1" applyFont="1" applyFill="1" applyBorder="1" applyAlignment="1" applyProtection="1">
      <alignment horizontal="center" vertical="center"/>
      <protection locked="0"/>
    </xf>
    <xf numFmtId="4" fontId="7" fillId="0" borderId="57" xfId="0" applyNumberFormat="1" applyFont="1" applyFill="1" applyBorder="1" applyAlignment="1" applyProtection="1">
      <alignment horizontal="center" vertical="center"/>
      <protection locked="0"/>
    </xf>
    <xf numFmtId="3" fontId="7" fillId="0" borderId="91" xfId="0" applyNumberFormat="1" applyFont="1" applyFill="1" applyBorder="1" applyAlignment="1" applyProtection="1">
      <alignment horizontal="center" vertical="center"/>
      <protection locked="0"/>
    </xf>
    <xf numFmtId="3" fontId="7" fillId="0" borderId="110" xfId="0" applyNumberFormat="1" applyFont="1" applyFill="1" applyBorder="1" applyAlignment="1" applyProtection="1">
      <alignment horizontal="center" vertical="center"/>
      <protection locked="0"/>
    </xf>
    <xf numFmtId="0" fontId="10" fillId="8" borderId="3" xfId="0" applyFont="1" applyFill="1" applyBorder="1" applyAlignment="1">
      <alignment horizontal="center" vertical="center"/>
    </xf>
    <xf numFmtId="3" fontId="7" fillId="0" borderId="138" xfId="0" applyNumberFormat="1" applyFont="1" applyFill="1" applyBorder="1" applyAlignment="1" applyProtection="1">
      <alignment horizontal="center" vertical="center"/>
      <protection locked="0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3" fontId="7" fillId="0" borderId="149" xfId="0" applyNumberFormat="1" applyFont="1" applyFill="1" applyBorder="1" applyAlignment="1" applyProtection="1">
      <alignment horizontal="center" vertical="center"/>
      <protection locked="0"/>
    </xf>
    <xf numFmtId="3" fontId="7" fillId="0" borderId="126" xfId="0" applyNumberFormat="1" applyFont="1" applyFill="1" applyBorder="1" applyAlignment="1" applyProtection="1">
      <alignment horizontal="center" vertical="center"/>
      <protection locked="0"/>
    </xf>
    <xf numFmtId="3" fontId="7" fillId="0" borderId="30" xfId="0" applyNumberFormat="1" applyFont="1" applyFill="1" applyBorder="1" applyAlignment="1" applyProtection="1">
      <alignment horizontal="center" vertical="center"/>
      <protection locked="0"/>
    </xf>
    <xf numFmtId="3" fontId="7" fillId="0" borderId="146" xfId="0" applyNumberFormat="1" applyFont="1" applyFill="1" applyBorder="1" applyAlignment="1" applyProtection="1">
      <alignment horizontal="center" vertical="center"/>
      <protection locked="0"/>
    </xf>
    <xf numFmtId="3" fontId="7" fillId="0" borderId="151" xfId="0" applyNumberFormat="1" applyFont="1" applyFill="1" applyBorder="1" applyAlignment="1" applyProtection="1">
      <alignment horizontal="center" vertical="center"/>
      <protection locked="0"/>
    </xf>
    <xf numFmtId="49" fontId="4" fillId="0" borderId="117" xfId="2" applyNumberFormat="1" applyFont="1" applyFill="1" applyBorder="1" applyAlignment="1">
      <alignment horizontal="center" vertical="center"/>
    </xf>
    <xf numFmtId="49" fontId="4" fillId="0" borderId="67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57" xfId="0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3" fontId="4" fillId="0" borderId="12" xfId="1" applyNumberFormat="1" applyFont="1" applyFill="1" applyBorder="1" applyAlignment="1" applyProtection="1">
      <alignment horizontal="center" vertical="center" wrapText="1"/>
    </xf>
    <xf numFmtId="3" fontId="4" fillId="0" borderId="41" xfId="1" applyNumberFormat="1" applyFont="1" applyFill="1" applyBorder="1" applyAlignment="1" applyProtection="1">
      <alignment horizontal="center" vertical="center" wrapText="1"/>
    </xf>
    <xf numFmtId="3" fontId="4" fillId="0" borderId="18" xfId="1" applyNumberFormat="1" applyFont="1" applyFill="1" applyBorder="1" applyAlignment="1" applyProtection="1">
      <alignment horizontal="center" vertical="center" wrapText="1"/>
    </xf>
    <xf numFmtId="3" fontId="4" fillId="0" borderId="22" xfId="1" applyNumberFormat="1" applyFont="1" applyFill="1" applyBorder="1" applyAlignment="1" applyProtection="1">
      <alignment horizontal="center" vertical="center" wrapText="1"/>
    </xf>
    <xf numFmtId="3" fontId="4" fillId="0" borderId="16" xfId="1" applyNumberFormat="1" applyFont="1" applyFill="1" applyBorder="1" applyAlignment="1" applyProtection="1">
      <alignment horizontal="center" vertical="center"/>
    </xf>
    <xf numFmtId="3" fontId="4" fillId="0" borderId="20" xfId="1" applyNumberFormat="1" applyFont="1" applyFill="1" applyBorder="1" applyAlignment="1" applyProtection="1">
      <alignment horizontal="center" vertical="center"/>
    </xf>
    <xf numFmtId="3" fontId="4" fillId="0" borderId="17" xfId="1" applyNumberFormat="1" applyFont="1" applyFill="1" applyBorder="1" applyAlignment="1" applyProtection="1">
      <alignment horizontal="center" vertical="center" wrapText="1"/>
    </xf>
    <xf numFmtId="3" fontId="4" fillId="0" borderId="21" xfId="1" applyNumberFormat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/>
    </xf>
    <xf numFmtId="0" fontId="4" fillId="0" borderId="41" xfId="1" applyFont="1" applyFill="1" applyBorder="1" applyAlignment="1" applyProtection="1">
      <alignment horizontal="center" vertical="center"/>
    </xf>
    <xf numFmtId="3" fontId="4" fillId="0" borderId="17" xfId="1" applyNumberFormat="1" applyFont="1" applyFill="1" applyBorder="1" applyAlignment="1" applyProtection="1">
      <alignment horizontal="center" vertical="center"/>
      <protection locked="0"/>
    </xf>
    <xf numFmtId="3" fontId="4" fillId="0" borderId="21" xfId="1" applyNumberFormat="1" applyFont="1" applyFill="1" applyBorder="1" applyAlignment="1" applyProtection="1">
      <alignment horizontal="center" vertical="center"/>
      <protection locked="0"/>
    </xf>
    <xf numFmtId="3" fontId="4" fillId="0" borderId="23" xfId="1" applyNumberFormat="1" applyFont="1" applyFill="1" applyBorder="1" applyAlignment="1" applyProtection="1">
      <alignment horizontal="center" vertical="center"/>
      <protection locked="0"/>
    </xf>
    <xf numFmtId="3" fontId="4" fillId="0" borderId="24" xfId="1" applyNumberFormat="1" applyFont="1" applyFill="1" applyBorder="1" applyAlignment="1" applyProtection="1">
      <alignment horizontal="center" vertical="center"/>
      <protection locked="0"/>
    </xf>
    <xf numFmtId="3" fontId="4" fillId="0" borderId="50" xfId="1" applyNumberFormat="1" applyFont="1" applyFill="1" applyBorder="1" applyAlignment="1" applyProtection="1">
      <alignment horizontal="center" vertical="center" wrapText="1"/>
    </xf>
    <xf numFmtId="3" fontId="4" fillId="0" borderId="51" xfId="1" applyNumberFormat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horizontal="center" vertical="center"/>
    </xf>
    <xf numFmtId="0" fontId="4" fillId="0" borderId="61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3" fontId="4" fillId="0" borderId="23" xfId="1" applyNumberFormat="1" applyFont="1" applyFill="1" applyBorder="1" applyAlignment="1" applyProtection="1">
      <alignment horizontal="center" vertical="center" wrapText="1"/>
    </xf>
    <xf numFmtId="3" fontId="4" fillId="0" borderId="24" xfId="1" applyNumberFormat="1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3" fontId="4" fillId="0" borderId="23" xfId="1" applyNumberFormat="1" applyFont="1" applyFill="1" applyBorder="1" applyAlignment="1" applyProtection="1">
      <alignment horizontal="center" vertical="center"/>
    </xf>
    <xf numFmtId="3" fontId="4" fillId="0" borderId="24" xfId="1" applyNumberFormat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41" xfId="1" applyFont="1" applyFill="1" applyBorder="1" applyAlignment="1" applyProtection="1">
      <alignment horizontal="center" vertical="center"/>
    </xf>
    <xf numFmtId="3" fontId="4" fillId="2" borderId="17" xfId="1" applyNumberFormat="1" applyFont="1" applyFill="1" applyBorder="1" applyAlignment="1" applyProtection="1">
      <alignment horizontal="center" vertical="center"/>
      <protection locked="0"/>
    </xf>
    <xf numFmtId="3" fontId="4" fillId="2" borderId="21" xfId="1" applyNumberFormat="1" applyFont="1" applyFill="1" applyBorder="1" applyAlignment="1" applyProtection="1">
      <alignment horizontal="center" vertical="center"/>
      <protection locked="0"/>
    </xf>
    <xf numFmtId="3" fontId="4" fillId="2" borderId="23" xfId="1" applyNumberFormat="1" applyFont="1" applyFill="1" applyBorder="1" applyAlignment="1" applyProtection="1">
      <alignment horizontal="center" vertical="center"/>
      <protection locked="0"/>
    </xf>
    <xf numFmtId="3" fontId="4" fillId="2" borderId="24" xfId="1" applyNumberFormat="1" applyFont="1" applyFill="1" applyBorder="1" applyAlignment="1" applyProtection="1">
      <alignment horizontal="center" vertical="center"/>
      <protection locked="0"/>
    </xf>
    <xf numFmtId="3" fontId="4" fillId="2" borderId="16" xfId="1" applyNumberFormat="1" applyFont="1" applyFill="1" applyBorder="1" applyAlignment="1" applyProtection="1">
      <alignment horizontal="center" vertical="center"/>
    </xf>
    <xf numFmtId="3" fontId="4" fillId="2" borderId="20" xfId="1" applyNumberFormat="1" applyFont="1" applyFill="1" applyBorder="1" applyAlignment="1" applyProtection="1">
      <alignment horizontal="center" vertical="center"/>
    </xf>
    <xf numFmtId="3" fontId="4" fillId="2" borderId="17" xfId="1" applyNumberFormat="1" applyFont="1" applyFill="1" applyBorder="1" applyAlignment="1" applyProtection="1">
      <alignment horizontal="center" vertical="center" wrapText="1"/>
    </xf>
    <xf numFmtId="3" fontId="4" fillId="2" borderId="21" xfId="1" applyNumberFormat="1" applyFont="1" applyFill="1" applyBorder="1" applyAlignment="1" applyProtection="1">
      <alignment horizontal="center" vertical="center" wrapText="1"/>
    </xf>
    <xf numFmtId="3" fontId="4" fillId="2" borderId="18" xfId="1" applyNumberFormat="1" applyFont="1" applyFill="1" applyBorder="1" applyAlignment="1" applyProtection="1">
      <alignment horizontal="center" vertical="center" wrapText="1"/>
    </xf>
    <xf numFmtId="3" fontId="4" fillId="2" borderId="22" xfId="1" applyNumberFormat="1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left" vertical="center"/>
    </xf>
    <xf numFmtId="49" fontId="4" fillId="0" borderId="2" xfId="2" applyNumberFormat="1" applyFont="1" applyFill="1" applyBorder="1" applyAlignment="1">
      <alignment horizontal="left" vertical="center"/>
    </xf>
    <xf numFmtId="49" fontId="4" fillId="0" borderId="8" xfId="2" applyNumberFormat="1" applyFont="1" applyFill="1" applyBorder="1" applyAlignment="1">
      <alignment horizontal="left" vertical="center"/>
    </xf>
    <xf numFmtId="49" fontId="4" fillId="0" borderId="119" xfId="2" applyNumberFormat="1" applyFont="1" applyFill="1" applyBorder="1" applyAlignment="1">
      <alignment horizontal="left" vertical="center"/>
    </xf>
    <xf numFmtId="49" fontId="4" fillId="0" borderId="47" xfId="2" applyNumberFormat="1" applyFont="1" applyFill="1" applyBorder="1" applyAlignment="1">
      <alignment horizontal="left" vertical="center"/>
    </xf>
    <xf numFmtId="49" fontId="4" fillId="0" borderId="48" xfId="2" applyNumberFormat="1" applyFont="1" applyFill="1" applyBorder="1" applyAlignment="1">
      <alignment horizontal="left" vertical="center"/>
    </xf>
    <xf numFmtId="49" fontId="4" fillId="0" borderId="49" xfId="2" applyNumberFormat="1" applyFont="1" applyFill="1" applyBorder="1" applyAlignment="1">
      <alignment horizontal="left" vertical="center"/>
    </xf>
    <xf numFmtId="0" fontId="12" fillId="7" borderId="13" xfId="2" applyFont="1" applyFill="1" applyBorder="1" applyAlignment="1">
      <alignment horizontal="left" vertical="center"/>
    </xf>
    <xf numFmtId="0" fontId="12" fillId="7" borderId="5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10" fillId="4" borderId="13" xfId="2" applyFont="1" applyFill="1" applyBorder="1" applyAlignment="1">
      <alignment horizontal="left" vertical="center"/>
    </xf>
    <xf numFmtId="0" fontId="10" fillId="4" borderId="5" xfId="2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left" vertical="center"/>
    </xf>
    <xf numFmtId="3" fontId="4" fillId="0" borderId="52" xfId="1" applyNumberFormat="1" applyFont="1" applyFill="1" applyBorder="1" applyAlignment="1" applyProtection="1">
      <alignment horizontal="center" vertical="center"/>
      <protection locked="0"/>
    </xf>
    <xf numFmtId="3" fontId="4" fillId="0" borderId="53" xfId="1" applyNumberFormat="1" applyFont="1" applyFill="1" applyBorder="1" applyAlignment="1" applyProtection="1">
      <alignment horizontal="center" vertical="center"/>
      <protection locked="0"/>
    </xf>
    <xf numFmtId="0" fontId="4" fillId="3" borderId="61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34" xfId="0" applyFont="1" applyFill="1" applyBorder="1" applyAlignment="1">
      <alignment horizontal="left" vertical="center"/>
    </xf>
  </cellXfs>
  <cellStyles count="40">
    <cellStyle name="Diseño" xfId="4"/>
    <cellStyle name="Excel Built-in Normal" xfId="5"/>
    <cellStyle name="Millares" xfId="1" builtinId="3"/>
    <cellStyle name="Millares [0] 2" xfId="10"/>
    <cellStyle name="Millares 10" xfId="24"/>
    <cellStyle name="Millares 11" xfId="25"/>
    <cellStyle name="Millares 12" xfId="26"/>
    <cellStyle name="Millares 13" xfId="27"/>
    <cellStyle name="Millares 14" xfId="28"/>
    <cellStyle name="Millares 15" xfId="29"/>
    <cellStyle name="Millares 16" xfId="30"/>
    <cellStyle name="Millares 17" xfId="31"/>
    <cellStyle name="Millares 18" xfId="32"/>
    <cellStyle name="Millares 19" xfId="33"/>
    <cellStyle name="Millares 2" xfId="9"/>
    <cellStyle name="Millares 20" xfId="18"/>
    <cellStyle name="Millares 21" xfId="34"/>
    <cellStyle name="Millares 22" xfId="35"/>
    <cellStyle name="Millares 23" xfId="36"/>
    <cellStyle name="Millares 24" xfId="37"/>
    <cellStyle name="Millares 25" xfId="38"/>
    <cellStyle name="Millares 26" xfId="39"/>
    <cellStyle name="Millares 3" xfId="16"/>
    <cellStyle name="Millares 4" xfId="17"/>
    <cellStyle name="Millares 5" xfId="19"/>
    <cellStyle name="Millares 6" xfId="20"/>
    <cellStyle name="Millares 7" xfId="21"/>
    <cellStyle name="Millares 8" xfId="22"/>
    <cellStyle name="Millares 9" xfId="23"/>
    <cellStyle name="Normal" xfId="0" builtinId="0"/>
    <cellStyle name="Normal 11" xfId="3"/>
    <cellStyle name="Normal 2" xfId="6"/>
    <cellStyle name="Normal 2 2" xfId="11"/>
    <cellStyle name="Normal 3" xfId="8"/>
    <cellStyle name="Normal 4" xfId="12"/>
    <cellStyle name="Normal 5" xfId="7"/>
    <cellStyle name="Normal_Lanfil" xfId="2"/>
    <cellStyle name="Porcentaje 2" xfId="13"/>
    <cellStyle name="Sub-Total" xfId="14"/>
    <cellStyle name="Vacia" xfId="15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99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8000"/>
      <color rgb="FFFFFF99"/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C310"/>
  <sheetViews>
    <sheetView showGridLines="0" tabSelected="1" topLeftCell="F1" zoomScale="115" zoomScaleNormal="115" zoomScaleSheetLayoutView="100" workbookViewId="0">
      <selection activeCell="C197" sqref="C197"/>
    </sheetView>
  </sheetViews>
  <sheetFormatPr baseColWidth="10" defaultColWidth="11.42578125" defaultRowHeight="12"/>
  <cols>
    <col min="1" max="1" width="2.7109375" style="11" customWidth="1"/>
    <col min="2" max="2" width="13.140625" style="11" customWidth="1"/>
    <col min="3" max="3" width="77.5703125" style="3" bestFit="1" customWidth="1"/>
    <col min="4" max="4" width="7.42578125" style="3" bestFit="1" customWidth="1"/>
    <col min="5" max="5" width="11.5703125" style="432" bestFit="1" customWidth="1"/>
    <col min="6" max="7" width="14.140625" style="3" customWidth="1"/>
    <col min="8" max="8" width="14.42578125" style="3" customWidth="1"/>
    <col min="9" max="9" width="13.42578125" style="3" customWidth="1"/>
    <col min="10" max="10" width="14.7109375" style="58" customWidth="1"/>
    <col min="11" max="11" width="11.42578125" style="3" customWidth="1"/>
    <col min="12" max="12" width="16.28515625" style="10" customWidth="1"/>
    <col min="13" max="13" width="8.7109375" style="10" bestFit="1" customWidth="1"/>
    <col min="14" max="14" width="11.28515625" style="10" bestFit="1" customWidth="1"/>
    <col min="15" max="15" width="13.28515625" style="10" customWidth="1"/>
    <col min="16" max="16" width="15.7109375" style="10" customWidth="1"/>
    <col min="17" max="17" width="9.85546875" style="10" bestFit="1" customWidth="1"/>
    <col min="18" max="18" width="7.85546875" style="10" customWidth="1"/>
    <col min="19" max="29" width="11.42578125" style="10"/>
    <col min="30" max="16384" width="11.42578125" style="3"/>
  </cols>
  <sheetData>
    <row r="1" spans="1:29" ht="12.75" thickBot="1">
      <c r="A1" s="1"/>
      <c r="B1" s="1"/>
      <c r="C1" s="491"/>
      <c r="D1" s="491"/>
      <c r="E1" s="491"/>
      <c r="F1" s="491"/>
      <c r="G1" s="491"/>
      <c r="H1" s="491"/>
      <c r="I1" s="2"/>
    </row>
    <row r="2" spans="1:29" ht="16.5" thickBot="1">
      <c r="A2" s="4"/>
      <c r="B2" s="4"/>
      <c r="C2" s="492" t="s">
        <v>366</v>
      </c>
      <c r="D2" s="493"/>
      <c r="E2" s="493"/>
      <c r="F2" s="493"/>
      <c r="G2" s="493"/>
      <c r="H2" s="493"/>
      <c r="I2" s="494"/>
    </row>
    <row r="3" spans="1:29" ht="12.75" thickBot="1">
      <c r="A3" s="4"/>
      <c r="B3" s="4"/>
      <c r="C3" s="6"/>
      <c r="D3" s="5"/>
      <c r="E3" s="395"/>
      <c r="F3" s="7"/>
      <c r="G3" s="8"/>
      <c r="H3" s="9"/>
      <c r="I3" s="9"/>
    </row>
    <row r="4" spans="1:29" ht="12.75" customHeight="1">
      <c r="A4" s="4"/>
      <c r="B4" s="4"/>
      <c r="C4" s="444" t="s">
        <v>10</v>
      </c>
      <c r="D4" s="495" t="s">
        <v>0</v>
      </c>
      <c r="E4" s="448" t="s">
        <v>1</v>
      </c>
      <c r="F4" s="466" t="s">
        <v>12</v>
      </c>
      <c r="G4" s="461" t="s">
        <v>13</v>
      </c>
      <c r="H4" s="450" t="s">
        <v>3</v>
      </c>
      <c r="I4" s="436" t="s">
        <v>7</v>
      </c>
      <c r="J4" s="436" t="s">
        <v>302</v>
      </c>
      <c r="W4" s="3"/>
      <c r="X4" s="3"/>
      <c r="Y4" s="3"/>
      <c r="Z4" s="3"/>
      <c r="AA4" s="3"/>
      <c r="AB4" s="3"/>
      <c r="AC4" s="3"/>
    </row>
    <row r="5" spans="1:29" ht="12" customHeight="1" thickBot="1">
      <c r="A5" s="4"/>
      <c r="B5" s="4"/>
      <c r="C5" s="445"/>
      <c r="D5" s="496"/>
      <c r="E5" s="449" t="s">
        <v>2</v>
      </c>
      <c r="F5" s="467" t="s">
        <v>2</v>
      </c>
      <c r="G5" s="462"/>
      <c r="H5" s="451"/>
      <c r="I5" s="437"/>
      <c r="J5" s="437"/>
      <c r="W5" s="3"/>
      <c r="X5" s="3"/>
      <c r="Y5" s="3"/>
      <c r="Z5" s="3"/>
      <c r="AA5" s="3"/>
      <c r="AB5" s="3"/>
      <c r="AC5" s="3"/>
    </row>
    <row r="6" spans="1:29" ht="4.5" hidden="1" customHeight="1" thickBot="1">
      <c r="A6" s="4"/>
      <c r="B6" s="4"/>
      <c r="C6" s="51"/>
      <c r="D6" s="52"/>
      <c r="E6" s="52"/>
      <c r="F6" s="53"/>
      <c r="G6" s="54"/>
      <c r="H6" s="54"/>
      <c r="I6" s="54"/>
      <c r="J6" s="288"/>
      <c r="W6" s="3"/>
      <c r="X6" s="3"/>
      <c r="Y6" s="3"/>
      <c r="Z6" s="3"/>
      <c r="AA6" s="3"/>
      <c r="AB6" s="3"/>
      <c r="AC6" s="3"/>
    </row>
    <row r="7" spans="1:29" ht="16.5" thickBot="1">
      <c r="A7" s="4"/>
      <c r="B7" s="189" t="s">
        <v>98</v>
      </c>
      <c r="C7" s="46" t="s">
        <v>15</v>
      </c>
      <c r="D7" s="37"/>
      <c r="E7" s="37"/>
      <c r="F7" s="38"/>
      <c r="G7" s="38"/>
      <c r="H7" s="38"/>
      <c r="I7" s="39"/>
      <c r="J7" s="289"/>
      <c r="W7" s="3"/>
      <c r="X7" s="3"/>
      <c r="Y7" s="3"/>
      <c r="Z7" s="3"/>
      <c r="AA7" s="3"/>
      <c r="AB7" s="3"/>
      <c r="AC7" s="3"/>
    </row>
    <row r="8" spans="1:29" ht="12.75">
      <c r="A8" s="4"/>
      <c r="B8" s="247" t="s">
        <v>99</v>
      </c>
      <c r="C8" s="376" t="s">
        <v>303</v>
      </c>
      <c r="D8" s="29" t="s">
        <v>4</v>
      </c>
      <c r="E8" s="396">
        <v>1</v>
      </c>
      <c r="F8" s="30"/>
      <c r="G8" s="30"/>
      <c r="H8" s="31"/>
      <c r="I8" s="32"/>
      <c r="J8" s="290">
        <v>1</v>
      </c>
      <c r="P8" s="3"/>
      <c r="Q8" s="3"/>
      <c r="R8" s="3"/>
      <c r="S8" s="3"/>
      <c r="T8" s="3"/>
      <c r="U8" s="3"/>
      <c r="V8" s="3"/>
    </row>
    <row r="9" spans="1:29" ht="12.75">
      <c r="A9" s="4"/>
      <c r="B9" s="248" t="s">
        <v>100</v>
      </c>
      <c r="C9" s="377" t="s">
        <v>96</v>
      </c>
      <c r="D9" s="370" t="s">
        <v>4</v>
      </c>
      <c r="E9" s="397">
        <v>1</v>
      </c>
      <c r="F9" s="187"/>
      <c r="G9" s="187"/>
      <c r="H9" s="188"/>
      <c r="I9" s="378"/>
      <c r="J9" s="379">
        <v>1</v>
      </c>
      <c r="P9" s="3"/>
      <c r="Q9" s="3"/>
      <c r="R9" s="3"/>
      <c r="S9" s="3"/>
      <c r="T9" s="3"/>
      <c r="U9" s="3"/>
      <c r="V9" s="3"/>
    </row>
    <row r="10" spans="1:29" ht="12.75">
      <c r="A10" s="4"/>
      <c r="B10" s="248" t="s">
        <v>101</v>
      </c>
      <c r="C10" s="380" t="s">
        <v>263</v>
      </c>
      <c r="D10" s="370" t="s">
        <v>4</v>
      </c>
      <c r="E10" s="398">
        <v>1</v>
      </c>
      <c r="F10" s="381"/>
      <c r="G10" s="381"/>
      <c r="H10" s="382"/>
      <c r="I10" s="383"/>
      <c r="J10" s="379">
        <v>1</v>
      </c>
      <c r="P10" s="3"/>
      <c r="Q10" s="3"/>
      <c r="R10" s="3"/>
      <c r="S10" s="3"/>
      <c r="T10" s="3"/>
      <c r="U10" s="3"/>
      <c r="V10" s="3"/>
    </row>
    <row r="11" spans="1:29" ht="12.75">
      <c r="A11" s="4"/>
      <c r="B11" s="248" t="s">
        <v>102</v>
      </c>
      <c r="C11" s="377" t="s">
        <v>93</v>
      </c>
      <c r="D11" s="370" t="s">
        <v>17</v>
      </c>
      <c r="E11" s="398">
        <v>2</v>
      </c>
      <c r="F11" s="381"/>
      <c r="G11" s="381"/>
      <c r="H11" s="382"/>
      <c r="I11" s="383"/>
      <c r="J11" s="379">
        <v>1</v>
      </c>
      <c r="P11" s="3"/>
      <c r="Q11" s="3"/>
      <c r="R11" s="3"/>
      <c r="S11" s="3"/>
      <c r="T11" s="3"/>
      <c r="U11" s="3"/>
      <c r="V11" s="3"/>
    </row>
    <row r="12" spans="1:29" ht="12.75">
      <c r="A12" s="4"/>
      <c r="B12" s="248" t="s">
        <v>103</v>
      </c>
      <c r="C12" s="377" t="s">
        <v>94</v>
      </c>
      <c r="D12" s="370" t="s">
        <v>4</v>
      </c>
      <c r="E12" s="398">
        <v>1</v>
      </c>
      <c r="F12" s="381"/>
      <c r="G12" s="381"/>
      <c r="H12" s="382"/>
      <c r="I12" s="383"/>
      <c r="J12" s="379">
        <v>1</v>
      </c>
      <c r="P12" s="3"/>
      <c r="Q12" s="3"/>
      <c r="R12" s="3"/>
      <c r="S12" s="3"/>
      <c r="T12" s="3"/>
      <c r="U12" s="3"/>
      <c r="V12" s="3"/>
    </row>
    <row r="13" spans="1:29" ht="12.75">
      <c r="A13" s="4"/>
      <c r="B13" s="248" t="s">
        <v>104</v>
      </c>
      <c r="C13" s="377" t="s">
        <v>95</v>
      </c>
      <c r="D13" s="370" t="s">
        <v>4</v>
      </c>
      <c r="E13" s="398">
        <v>1</v>
      </c>
      <c r="F13" s="381"/>
      <c r="G13" s="381"/>
      <c r="H13" s="382"/>
      <c r="I13" s="383"/>
      <c r="J13" s="379">
        <v>1</v>
      </c>
      <c r="P13" s="3"/>
      <c r="Q13" s="3"/>
      <c r="R13" s="3"/>
      <c r="S13" s="3"/>
      <c r="T13" s="3"/>
      <c r="U13" s="3"/>
      <c r="V13" s="3"/>
    </row>
    <row r="14" spans="1:29" ht="12.75">
      <c r="A14" s="4"/>
      <c r="B14" s="248" t="s">
        <v>105</v>
      </c>
      <c r="C14" s="377" t="s">
        <v>304</v>
      </c>
      <c r="D14" s="370" t="s">
        <v>4</v>
      </c>
      <c r="E14" s="398">
        <v>1</v>
      </c>
      <c r="F14" s="381"/>
      <c r="G14" s="381"/>
      <c r="H14" s="382"/>
      <c r="I14" s="383"/>
      <c r="J14" s="379">
        <v>1</v>
      </c>
      <c r="P14" s="3"/>
      <c r="Q14" s="3"/>
      <c r="R14" s="3"/>
      <c r="S14" s="3"/>
      <c r="T14" s="3"/>
      <c r="U14" s="3"/>
      <c r="V14" s="3"/>
    </row>
    <row r="15" spans="1:29" ht="12.75">
      <c r="A15" s="4"/>
      <c r="B15" s="248" t="s">
        <v>106</v>
      </c>
      <c r="C15" s="377" t="s">
        <v>97</v>
      </c>
      <c r="D15" s="370" t="s">
        <v>4</v>
      </c>
      <c r="E15" s="398">
        <v>1</v>
      </c>
      <c r="F15" s="381"/>
      <c r="G15" s="381"/>
      <c r="H15" s="382"/>
      <c r="I15" s="384"/>
      <c r="J15" s="379">
        <v>1</v>
      </c>
      <c r="P15" s="3"/>
      <c r="Q15" s="3"/>
      <c r="R15" s="3"/>
      <c r="S15" s="3"/>
      <c r="T15" s="3"/>
      <c r="U15" s="3"/>
      <c r="V15" s="3"/>
    </row>
    <row r="16" spans="1:29" ht="12.75">
      <c r="A16" s="4"/>
      <c r="B16" s="248" t="s">
        <v>264</v>
      </c>
      <c r="C16" s="377" t="s">
        <v>266</v>
      </c>
      <c r="D16" s="371" t="s">
        <v>47</v>
      </c>
      <c r="E16" s="398">
        <v>123</v>
      </c>
      <c r="F16" s="381"/>
      <c r="G16" s="381"/>
      <c r="H16" s="382"/>
      <c r="I16" s="384"/>
      <c r="J16" s="363">
        <v>2</v>
      </c>
      <c r="P16" s="3"/>
      <c r="Q16" s="3"/>
      <c r="R16" s="3"/>
      <c r="S16" s="3"/>
      <c r="T16" s="3"/>
      <c r="U16" s="3"/>
      <c r="V16" s="3"/>
    </row>
    <row r="17" spans="1:29" ht="13.5" thickBot="1">
      <c r="A17" s="4"/>
      <c r="B17" s="249" t="s">
        <v>265</v>
      </c>
      <c r="C17" s="377" t="s">
        <v>267</v>
      </c>
      <c r="D17" s="371" t="s">
        <v>5</v>
      </c>
      <c r="E17" s="398">
        <v>176</v>
      </c>
      <c r="F17" s="381"/>
      <c r="G17" s="381"/>
      <c r="H17" s="382"/>
      <c r="I17" s="385"/>
      <c r="J17" s="379">
        <v>1</v>
      </c>
      <c r="P17" s="3"/>
      <c r="Q17" s="3"/>
      <c r="R17" s="3"/>
      <c r="S17" s="3"/>
      <c r="T17" s="3"/>
      <c r="U17" s="3"/>
      <c r="V17" s="3"/>
    </row>
    <row r="18" spans="1:29" s="11" customFormat="1" ht="13.5" thickBot="1">
      <c r="A18" s="4"/>
      <c r="B18" s="249" t="s">
        <v>312</v>
      </c>
      <c r="C18" s="389" t="s">
        <v>313</v>
      </c>
      <c r="D18" s="390" t="s">
        <v>17</v>
      </c>
      <c r="E18" s="399">
        <v>20</v>
      </c>
      <c r="F18" s="391"/>
      <c r="G18" s="391"/>
      <c r="H18" s="392"/>
      <c r="I18" s="385"/>
      <c r="J18" s="393">
        <v>2</v>
      </c>
      <c r="L18" s="10"/>
      <c r="M18" s="10"/>
      <c r="N18" s="10"/>
      <c r="O18" s="10"/>
      <c r="W18" s="10"/>
      <c r="X18" s="10"/>
      <c r="Y18" s="10"/>
      <c r="Z18" s="10"/>
      <c r="AA18" s="10"/>
      <c r="AB18" s="10"/>
      <c r="AC18" s="10"/>
    </row>
    <row r="19" spans="1:29" s="11" customFormat="1" ht="13.5" customHeight="1" thickBot="1">
      <c r="A19" s="4"/>
      <c r="B19" s="4"/>
      <c r="C19" s="497" t="s">
        <v>78</v>
      </c>
      <c r="D19" s="498"/>
      <c r="E19" s="499"/>
      <c r="F19" s="372"/>
      <c r="G19" s="373"/>
      <c r="H19" s="374"/>
      <c r="I19" s="375"/>
      <c r="J19" s="311"/>
      <c r="L19" s="10"/>
      <c r="M19" s="10"/>
      <c r="N19" s="10"/>
      <c r="O19" s="10"/>
      <c r="W19" s="10"/>
      <c r="X19" s="10"/>
      <c r="Y19" s="10"/>
      <c r="Z19" s="10"/>
      <c r="AA19" s="10"/>
      <c r="AB19" s="10"/>
      <c r="AC19" s="10"/>
    </row>
    <row r="20" spans="1:29" ht="12.75" thickBot="1">
      <c r="A20" s="4"/>
      <c r="B20" s="4"/>
      <c r="C20" s="22"/>
      <c r="D20" s="23"/>
      <c r="E20" s="400"/>
      <c r="F20" s="19"/>
      <c r="G20" s="24"/>
      <c r="H20" s="25"/>
      <c r="I20" s="25"/>
    </row>
    <row r="21" spans="1:29" s="11" customFormat="1" ht="12" customHeight="1" thickBot="1">
      <c r="A21" s="4"/>
      <c r="B21" s="4"/>
      <c r="C21" s="444" t="s">
        <v>10</v>
      </c>
      <c r="D21" s="446" t="s">
        <v>0</v>
      </c>
      <c r="E21" s="448" t="s">
        <v>1</v>
      </c>
      <c r="F21" s="440" t="s">
        <v>12</v>
      </c>
      <c r="G21" s="442" t="s">
        <v>13</v>
      </c>
      <c r="H21" s="438" t="s">
        <v>3</v>
      </c>
      <c r="I21" s="438" t="s">
        <v>7</v>
      </c>
      <c r="J21" s="436" t="s">
        <v>302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s="11" customFormat="1" ht="12" customHeight="1" thickBot="1">
      <c r="A22" s="12"/>
      <c r="B22" s="12"/>
      <c r="C22" s="445"/>
      <c r="D22" s="447"/>
      <c r="E22" s="449" t="s">
        <v>2</v>
      </c>
      <c r="F22" s="441" t="s">
        <v>2</v>
      </c>
      <c r="G22" s="443"/>
      <c r="H22" s="439"/>
      <c r="I22" s="439"/>
      <c r="J22" s="437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s="11" customFormat="1" ht="4.5" hidden="1" customHeight="1" thickBot="1">
      <c r="A23" s="4"/>
      <c r="B23" s="4"/>
      <c r="C23" s="6"/>
      <c r="D23" s="5"/>
      <c r="E23" s="395"/>
      <c r="F23" s="7"/>
      <c r="G23" s="8"/>
      <c r="H23" s="9"/>
      <c r="I23" s="9"/>
      <c r="J23" s="294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1" customFormat="1" ht="16.5" thickBot="1">
      <c r="A24" s="4"/>
      <c r="B24" s="182" t="s">
        <v>84</v>
      </c>
      <c r="C24" s="181" t="s">
        <v>8</v>
      </c>
      <c r="D24" s="77"/>
      <c r="E24" s="77"/>
      <c r="F24" s="78"/>
      <c r="G24" s="78"/>
      <c r="H24" s="78"/>
      <c r="I24" s="79"/>
      <c r="J24" s="295"/>
      <c r="L24" s="10"/>
      <c r="O24" s="10"/>
      <c r="P24" s="10"/>
      <c r="Q24" s="10"/>
      <c r="R24" s="10"/>
      <c r="S24" s="10"/>
      <c r="T24" s="10"/>
      <c r="U24" s="10"/>
    </row>
    <row r="25" spans="1:29" s="11" customFormat="1" ht="16.5" thickBot="1">
      <c r="A25" s="4"/>
      <c r="B25" s="183" t="s">
        <v>85</v>
      </c>
      <c r="C25" s="67" t="s">
        <v>18</v>
      </c>
      <c r="D25" s="67"/>
      <c r="E25" s="401"/>
      <c r="F25" s="67"/>
      <c r="G25" s="67"/>
      <c r="H25" s="67"/>
      <c r="I25" s="68"/>
      <c r="J25" s="296"/>
      <c r="L25" s="10"/>
      <c r="O25" s="10"/>
      <c r="P25" s="10"/>
      <c r="Q25" s="10"/>
      <c r="R25" s="10"/>
      <c r="S25" s="10"/>
      <c r="T25" s="10"/>
      <c r="U25" s="10"/>
    </row>
    <row r="26" spans="1:29" ht="12.75">
      <c r="A26" s="4"/>
      <c r="B26" s="185" t="s">
        <v>86</v>
      </c>
      <c r="C26" s="178" t="s">
        <v>305</v>
      </c>
      <c r="D26" s="149" t="s">
        <v>47</v>
      </c>
      <c r="E26" s="402">
        <v>250</v>
      </c>
      <c r="F26" s="90"/>
      <c r="G26" s="90"/>
      <c r="H26" s="150"/>
      <c r="I26" s="36"/>
      <c r="J26" s="291">
        <v>2</v>
      </c>
      <c r="K26" s="10"/>
      <c r="V26" s="3"/>
      <c r="W26" s="3"/>
      <c r="X26" s="3"/>
      <c r="Y26" s="3"/>
      <c r="Z26" s="3"/>
      <c r="AA26" s="3"/>
      <c r="AB26" s="3"/>
      <c r="AC26" s="3"/>
    </row>
    <row r="27" spans="1:29" ht="12.75">
      <c r="A27" s="4"/>
      <c r="B27" s="335" t="s">
        <v>87</v>
      </c>
      <c r="C27" s="179" t="s">
        <v>306</v>
      </c>
      <c r="D27" s="151" t="s">
        <v>47</v>
      </c>
      <c r="E27" s="402">
        <v>7000</v>
      </c>
      <c r="F27" s="152"/>
      <c r="G27" s="93"/>
      <c r="H27" s="150"/>
      <c r="I27" s="92"/>
      <c r="J27" s="292">
        <v>2</v>
      </c>
      <c r="K27" s="10"/>
      <c r="V27" s="3"/>
      <c r="W27" s="3"/>
      <c r="X27" s="3"/>
      <c r="Y27" s="3"/>
      <c r="Z27" s="3"/>
      <c r="AA27" s="3"/>
      <c r="AB27" s="3"/>
      <c r="AC27" s="3"/>
    </row>
    <row r="28" spans="1:29" ht="12.75">
      <c r="A28" s="4"/>
      <c r="B28" s="335" t="s">
        <v>88</v>
      </c>
      <c r="C28" s="180" t="s">
        <v>22</v>
      </c>
      <c r="D28" s="151" t="s">
        <v>47</v>
      </c>
      <c r="E28" s="402">
        <v>1935</v>
      </c>
      <c r="F28" s="93"/>
      <c r="G28" s="93"/>
      <c r="H28" s="150"/>
      <c r="I28" s="92"/>
      <c r="J28" s="292">
        <v>7</v>
      </c>
      <c r="K28" s="10"/>
      <c r="V28" s="3"/>
      <c r="W28" s="3"/>
      <c r="X28" s="3"/>
      <c r="Y28" s="3"/>
      <c r="Z28" s="3"/>
      <c r="AA28" s="3"/>
      <c r="AB28" s="3"/>
      <c r="AC28" s="3"/>
    </row>
    <row r="29" spans="1:29" ht="12.75">
      <c r="A29" s="4"/>
      <c r="B29" s="335" t="s">
        <v>89</v>
      </c>
      <c r="C29" s="180" t="s">
        <v>23</v>
      </c>
      <c r="D29" s="151" t="s">
        <v>47</v>
      </c>
      <c r="E29" s="402">
        <v>1494.6000000000001</v>
      </c>
      <c r="F29" s="93"/>
      <c r="G29" s="93"/>
      <c r="H29" s="150"/>
      <c r="I29" s="92"/>
      <c r="J29" s="292">
        <v>7</v>
      </c>
      <c r="K29" s="10"/>
      <c r="V29" s="3"/>
      <c r="W29" s="3"/>
      <c r="X29" s="3"/>
      <c r="Y29" s="3"/>
      <c r="Z29" s="3"/>
      <c r="AA29" s="3"/>
      <c r="AB29" s="3"/>
      <c r="AC29" s="3"/>
    </row>
    <row r="30" spans="1:29" ht="12.75">
      <c r="A30" s="4"/>
      <c r="B30" s="335" t="s">
        <v>90</v>
      </c>
      <c r="C30" s="239" t="s">
        <v>307</v>
      </c>
      <c r="D30" s="151" t="s">
        <v>48</v>
      </c>
      <c r="E30" s="402">
        <v>7473</v>
      </c>
      <c r="F30" s="93"/>
      <c r="G30" s="93"/>
      <c r="H30" s="150"/>
      <c r="I30" s="92"/>
      <c r="J30" s="292">
        <v>6</v>
      </c>
      <c r="K30" s="10"/>
      <c r="V30" s="3"/>
      <c r="W30" s="3"/>
      <c r="X30" s="3"/>
      <c r="Y30" s="3"/>
      <c r="Z30" s="3"/>
      <c r="AA30" s="3"/>
      <c r="AB30" s="3"/>
      <c r="AC30" s="3"/>
    </row>
    <row r="31" spans="1:29" ht="12.75">
      <c r="A31" s="4"/>
      <c r="B31" s="335" t="s">
        <v>91</v>
      </c>
      <c r="C31" s="239" t="s">
        <v>308</v>
      </c>
      <c r="D31" s="240" t="s">
        <v>47</v>
      </c>
      <c r="E31" s="403">
        <f>(14*2*E30)/1000</f>
        <v>209.244</v>
      </c>
      <c r="F31" s="242"/>
      <c r="G31" s="242"/>
      <c r="H31" s="243"/>
      <c r="I31" s="244"/>
      <c r="J31" s="292">
        <v>9</v>
      </c>
      <c r="K31" s="10"/>
      <c r="V31" s="3"/>
      <c r="W31" s="3"/>
      <c r="X31" s="3"/>
      <c r="Y31" s="3"/>
      <c r="Z31" s="3"/>
      <c r="AA31" s="3"/>
      <c r="AB31" s="3"/>
      <c r="AC31" s="3"/>
    </row>
    <row r="32" spans="1:29" ht="12.75">
      <c r="A32" s="4"/>
      <c r="B32" s="335" t="s">
        <v>92</v>
      </c>
      <c r="C32" s="239" t="s">
        <v>309</v>
      </c>
      <c r="D32" s="240" t="s">
        <v>47</v>
      </c>
      <c r="E32" s="403">
        <f>9*E30/1000</f>
        <v>67.257000000000005</v>
      </c>
      <c r="F32" s="242"/>
      <c r="G32" s="242"/>
      <c r="H32" s="243"/>
      <c r="I32" s="244"/>
      <c r="J32" s="292">
        <v>9</v>
      </c>
      <c r="K32" s="10"/>
      <c r="V32" s="3"/>
      <c r="W32" s="3"/>
      <c r="X32" s="3"/>
      <c r="Y32" s="3"/>
      <c r="Z32" s="3"/>
      <c r="AA32" s="3"/>
      <c r="AB32" s="3"/>
      <c r="AC32" s="3"/>
    </row>
    <row r="33" spans="1:29" ht="12.75">
      <c r="A33" s="4"/>
      <c r="B33" s="335" t="s">
        <v>256</v>
      </c>
      <c r="C33" s="239" t="s">
        <v>310</v>
      </c>
      <c r="D33" s="240" t="s">
        <v>47</v>
      </c>
      <c r="E33" s="403">
        <f>(0.5+1.2+1.4)*E30/1000</f>
        <v>23.166299999999996</v>
      </c>
      <c r="F33" s="242"/>
      <c r="G33" s="242"/>
      <c r="H33" s="243"/>
      <c r="I33" s="244"/>
      <c r="J33" s="292">
        <v>134</v>
      </c>
      <c r="K33" s="10"/>
      <c r="V33" s="3"/>
      <c r="W33" s="3"/>
      <c r="X33" s="3"/>
      <c r="Y33" s="3"/>
      <c r="Z33" s="3"/>
      <c r="AA33" s="3"/>
      <c r="AB33" s="3"/>
      <c r="AC33" s="3"/>
    </row>
    <row r="34" spans="1:29" ht="12.75">
      <c r="A34" s="4"/>
      <c r="B34" s="335" t="s">
        <v>257</v>
      </c>
      <c r="C34" s="180" t="s">
        <v>21</v>
      </c>
      <c r="D34" s="151" t="s">
        <v>5</v>
      </c>
      <c r="E34" s="402">
        <v>2750</v>
      </c>
      <c r="F34" s="93"/>
      <c r="G34" s="93"/>
      <c r="H34" s="150"/>
      <c r="I34" s="92"/>
      <c r="J34" s="292">
        <v>10</v>
      </c>
      <c r="K34" s="10"/>
      <c r="V34" s="3"/>
      <c r="W34" s="3"/>
      <c r="X34" s="3"/>
      <c r="Y34" s="3"/>
      <c r="Z34" s="3"/>
      <c r="AA34" s="3"/>
      <c r="AB34" s="3"/>
      <c r="AC34" s="3"/>
    </row>
    <row r="35" spans="1:29" ht="12.75">
      <c r="A35" s="4"/>
      <c r="B35" s="335" t="s">
        <v>258</v>
      </c>
      <c r="C35" s="180" t="s">
        <v>24</v>
      </c>
      <c r="D35" s="151" t="s">
        <v>48</v>
      </c>
      <c r="E35" s="402">
        <v>4950</v>
      </c>
      <c r="F35" s="93"/>
      <c r="G35" s="93"/>
      <c r="H35" s="150"/>
      <c r="I35" s="92"/>
      <c r="J35" s="292">
        <v>69</v>
      </c>
      <c r="K35" s="10"/>
      <c r="V35" s="3"/>
      <c r="W35" s="3"/>
      <c r="X35" s="3"/>
      <c r="Y35" s="3"/>
      <c r="Z35" s="3"/>
      <c r="AA35" s="3"/>
      <c r="AB35" s="3"/>
      <c r="AC35" s="3"/>
    </row>
    <row r="36" spans="1:29" s="11" customFormat="1" ht="12.75">
      <c r="A36" s="4"/>
      <c r="B36" s="335" t="s">
        <v>279</v>
      </c>
      <c r="C36" s="180" t="s">
        <v>375</v>
      </c>
      <c r="D36" s="151" t="s">
        <v>17</v>
      </c>
      <c r="E36" s="402">
        <v>26</v>
      </c>
      <c r="F36" s="93"/>
      <c r="G36" s="93"/>
      <c r="H36" s="150"/>
      <c r="I36" s="92"/>
      <c r="J36" s="292">
        <v>69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9" s="11" customFormat="1" ht="13.5" thickBot="1">
      <c r="A37" s="4"/>
      <c r="B37" s="186" t="s">
        <v>378</v>
      </c>
      <c r="C37" s="180" t="s">
        <v>376</v>
      </c>
      <c r="D37" s="151" t="s">
        <v>17</v>
      </c>
      <c r="E37" s="402">
        <v>2</v>
      </c>
      <c r="F37" s="93"/>
      <c r="G37" s="93"/>
      <c r="H37" s="150"/>
      <c r="I37" s="92"/>
      <c r="J37" s="292">
        <v>301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9" ht="13.5" customHeight="1" thickBot="1">
      <c r="A38" s="4"/>
      <c r="B38" s="4"/>
      <c r="C38" s="463" t="s">
        <v>76</v>
      </c>
      <c r="D38" s="464"/>
      <c r="E38" s="465"/>
      <c r="F38" s="245"/>
      <c r="G38" s="164"/>
      <c r="H38" s="164"/>
      <c r="I38" s="165"/>
      <c r="J38" s="293"/>
    </row>
    <row r="39" spans="1:29" ht="12.75" thickBot="1">
      <c r="A39" s="4"/>
      <c r="B39" s="4"/>
      <c r="C39" s="111"/>
      <c r="D39" s="114"/>
      <c r="E39" s="404"/>
      <c r="F39" s="115"/>
      <c r="G39" s="116"/>
      <c r="H39" s="116"/>
      <c r="I39" s="117"/>
      <c r="J39" s="297"/>
    </row>
    <row r="40" spans="1:29" ht="12" customHeight="1" thickBot="1">
      <c r="A40" s="4"/>
      <c r="B40" s="4"/>
      <c r="C40" s="444" t="s">
        <v>10</v>
      </c>
      <c r="D40" s="446" t="s">
        <v>0</v>
      </c>
      <c r="E40" s="448" t="s">
        <v>1</v>
      </c>
      <c r="F40" s="440" t="s">
        <v>12</v>
      </c>
      <c r="G40" s="442" t="s">
        <v>13</v>
      </c>
      <c r="H40" s="438" t="s">
        <v>3</v>
      </c>
      <c r="I40" s="438" t="s">
        <v>7</v>
      </c>
      <c r="J40" s="436" t="s">
        <v>302</v>
      </c>
    </row>
    <row r="41" spans="1:29" ht="11.25" customHeight="1" thickBot="1">
      <c r="A41" s="4"/>
      <c r="B41" s="4"/>
      <c r="C41" s="445"/>
      <c r="D41" s="447"/>
      <c r="E41" s="449" t="s">
        <v>2</v>
      </c>
      <c r="F41" s="441" t="s">
        <v>2</v>
      </c>
      <c r="G41" s="443"/>
      <c r="H41" s="439"/>
      <c r="I41" s="439"/>
      <c r="J41" s="437"/>
    </row>
    <row r="42" spans="1:29" ht="4.5" hidden="1" customHeight="1" thickBot="1">
      <c r="A42" s="4"/>
      <c r="B42" s="4"/>
      <c r="C42" s="6"/>
      <c r="D42" s="5"/>
      <c r="E42" s="395"/>
      <c r="F42" s="7"/>
      <c r="G42" s="8"/>
      <c r="H42" s="9"/>
      <c r="I42" s="9"/>
      <c r="J42" s="294"/>
    </row>
    <row r="43" spans="1:29" ht="16.5" thickBot="1">
      <c r="A43" s="4"/>
      <c r="B43" s="182" t="s">
        <v>84</v>
      </c>
      <c r="C43" s="76" t="s">
        <v>8</v>
      </c>
      <c r="D43" s="77"/>
      <c r="E43" s="77"/>
      <c r="F43" s="78"/>
      <c r="G43" s="78"/>
      <c r="H43" s="78"/>
      <c r="I43" s="79"/>
      <c r="J43" s="295"/>
    </row>
    <row r="44" spans="1:29" ht="16.5" thickBot="1">
      <c r="A44" s="4"/>
      <c r="B44" s="184" t="s">
        <v>107</v>
      </c>
      <c r="C44" s="66" t="s">
        <v>53</v>
      </c>
      <c r="D44" s="67"/>
      <c r="E44" s="401"/>
      <c r="F44" s="67"/>
      <c r="G44" s="67"/>
      <c r="H44" s="67"/>
      <c r="I44" s="68"/>
      <c r="J44" s="296"/>
    </row>
    <row r="45" spans="1:29" ht="12.75">
      <c r="A45" s="4"/>
      <c r="B45" s="185" t="s">
        <v>108</v>
      </c>
      <c r="C45" s="178" t="s">
        <v>305</v>
      </c>
      <c r="D45" s="149" t="s">
        <v>47</v>
      </c>
      <c r="E45" s="402">
        <v>3900</v>
      </c>
      <c r="F45" s="90"/>
      <c r="G45" s="90"/>
      <c r="H45" s="126"/>
      <c r="I45" s="36"/>
      <c r="J45" s="292">
        <v>2</v>
      </c>
    </row>
    <row r="46" spans="1:29" ht="12.75">
      <c r="A46" s="4"/>
      <c r="B46" s="433" t="s">
        <v>109</v>
      </c>
      <c r="C46" s="179" t="s">
        <v>306</v>
      </c>
      <c r="D46" s="151" t="s">
        <v>47</v>
      </c>
      <c r="E46" s="402">
        <v>18900</v>
      </c>
      <c r="F46" s="152"/>
      <c r="G46" s="93"/>
      <c r="H46" s="126"/>
      <c r="I46" s="92"/>
      <c r="J46" s="292">
        <v>2</v>
      </c>
    </row>
    <row r="47" spans="1:29" ht="12.75">
      <c r="A47" s="4"/>
      <c r="B47" s="433" t="s">
        <v>110</v>
      </c>
      <c r="C47" s="180" t="s">
        <v>22</v>
      </c>
      <c r="D47" s="151" t="s">
        <v>47</v>
      </c>
      <c r="E47" s="402">
        <v>6359</v>
      </c>
      <c r="F47" s="93"/>
      <c r="G47" s="93"/>
      <c r="H47" s="126"/>
      <c r="I47" s="92"/>
      <c r="J47" s="292">
        <v>7</v>
      </c>
    </row>
    <row r="48" spans="1:29" ht="12.75">
      <c r="A48" s="4"/>
      <c r="B48" s="433" t="s">
        <v>111</v>
      </c>
      <c r="C48" s="180" t="s">
        <v>23</v>
      </c>
      <c r="D48" s="151" t="s">
        <v>47</v>
      </c>
      <c r="E48" s="402">
        <v>5259.6</v>
      </c>
      <c r="F48" s="93"/>
      <c r="G48" s="93"/>
      <c r="H48" s="126"/>
      <c r="I48" s="92"/>
      <c r="J48" s="292">
        <v>7</v>
      </c>
    </row>
    <row r="49" spans="1:29" ht="12.75">
      <c r="A49" s="4"/>
      <c r="B49" s="433" t="s">
        <v>112</v>
      </c>
      <c r="C49" s="180" t="s">
        <v>268</v>
      </c>
      <c r="D49" s="151" t="s">
        <v>47</v>
      </c>
      <c r="E49" s="405">
        <v>200</v>
      </c>
      <c r="F49" s="250"/>
      <c r="G49" s="250"/>
      <c r="H49" s="251"/>
      <c r="I49" s="252"/>
      <c r="J49" s="292">
        <v>7</v>
      </c>
    </row>
    <row r="50" spans="1:29" ht="12.75">
      <c r="A50" s="4"/>
      <c r="B50" s="433" t="s">
        <v>113</v>
      </c>
      <c r="C50" s="180" t="s">
        <v>259</v>
      </c>
      <c r="D50" s="151" t="s">
        <v>48</v>
      </c>
      <c r="E50" s="402">
        <v>26298</v>
      </c>
      <c r="F50" s="93"/>
      <c r="G50" s="93"/>
      <c r="H50" s="126"/>
      <c r="I50" s="92"/>
      <c r="J50" s="292">
        <v>6</v>
      </c>
    </row>
    <row r="51" spans="1:29" ht="12.75">
      <c r="A51" s="4"/>
      <c r="B51" s="433" t="s">
        <v>114</v>
      </c>
      <c r="C51" s="239" t="s">
        <v>308</v>
      </c>
      <c r="D51" s="240" t="s">
        <v>47</v>
      </c>
      <c r="E51" s="403">
        <f>(14*2*E50)/1000</f>
        <v>736.34400000000005</v>
      </c>
      <c r="F51" s="242"/>
      <c r="G51" s="242"/>
      <c r="H51" s="241"/>
      <c r="I51" s="244"/>
      <c r="J51" s="292">
        <v>9</v>
      </c>
    </row>
    <row r="52" spans="1:29" ht="12.75">
      <c r="A52" s="4"/>
      <c r="B52" s="433" t="s">
        <v>260</v>
      </c>
      <c r="C52" s="239" t="s">
        <v>309</v>
      </c>
      <c r="D52" s="240" t="s">
        <v>47</v>
      </c>
      <c r="E52" s="403">
        <f>9*E50/1000</f>
        <v>236.68199999999999</v>
      </c>
      <c r="F52" s="242"/>
      <c r="G52" s="242"/>
      <c r="H52" s="241"/>
      <c r="I52" s="244"/>
      <c r="J52" s="292">
        <v>9</v>
      </c>
    </row>
    <row r="53" spans="1:29" ht="12.75">
      <c r="A53" s="4"/>
      <c r="B53" s="433" t="s">
        <v>261</v>
      </c>
      <c r="C53" s="239" t="s">
        <v>310</v>
      </c>
      <c r="D53" s="240" t="s">
        <v>47</v>
      </c>
      <c r="E53" s="403">
        <f>(0.5+1.2+1.4)*E50/1000</f>
        <v>81.523799999999994</v>
      </c>
      <c r="F53" s="242"/>
      <c r="G53" s="242"/>
      <c r="H53" s="241"/>
      <c r="I53" s="244"/>
      <c r="J53" s="292">
        <v>134</v>
      </c>
    </row>
    <row r="54" spans="1:29" ht="12.75">
      <c r="A54" s="4"/>
      <c r="B54" s="433" t="s">
        <v>262</v>
      </c>
      <c r="C54" s="180" t="s">
        <v>21</v>
      </c>
      <c r="D54" s="151" t="s">
        <v>5</v>
      </c>
      <c r="E54" s="402">
        <v>6869</v>
      </c>
      <c r="F54" s="93"/>
      <c r="G54" s="93"/>
      <c r="H54" s="126"/>
      <c r="I54" s="92"/>
      <c r="J54" s="292">
        <v>10</v>
      </c>
    </row>
    <row r="55" spans="1:29" ht="12.75">
      <c r="A55" s="4"/>
      <c r="B55" s="433" t="s">
        <v>269</v>
      </c>
      <c r="C55" s="180" t="s">
        <v>24</v>
      </c>
      <c r="D55" s="151" t="s">
        <v>48</v>
      </c>
      <c r="E55" s="406">
        <v>14475</v>
      </c>
      <c r="F55" s="93"/>
      <c r="G55" s="93"/>
      <c r="H55" s="127"/>
      <c r="I55" s="92"/>
      <c r="J55" s="292">
        <v>69</v>
      </c>
    </row>
    <row r="56" spans="1:29" s="11" customFormat="1" ht="12.75">
      <c r="A56" s="4"/>
      <c r="B56" s="433" t="s">
        <v>368</v>
      </c>
      <c r="C56" s="394" t="s">
        <v>375</v>
      </c>
      <c r="D56" s="151" t="s">
        <v>17</v>
      </c>
      <c r="E56" s="402">
        <v>31</v>
      </c>
      <c r="F56" s="93"/>
      <c r="G56" s="93"/>
      <c r="H56" s="150"/>
      <c r="I56" s="92"/>
      <c r="J56" s="292">
        <v>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s="11" customFormat="1" ht="13.5" thickBot="1">
      <c r="A57" s="4"/>
      <c r="B57" s="265" t="s">
        <v>377</v>
      </c>
      <c r="C57" s="394" t="s">
        <v>376</v>
      </c>
      <c r="D57" s="151" t="s">
        <v>17</v>
      </c>
      <c r="E57" s="402">
        <v>3</v>
      </c>
      <c r="F57" s="93"/>
      <c r="G57" s="93"/>
      <c r="H57" s="150"/>
      <c r="I57" s="92"/>
      <c r="J57" s="292">
        <v>301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3.5" customHeight="1" thickBot="1">
      <c r="A58" s="4"/>
      <c r="B58" s="4"/>
      <c r="C58" s="463" t="s">
        <v>76</v>
      </c>
      <c r="D58" s="464"/>
      <c r="E58" s="465"/>
      <c r="F58" s="245"/>
      <c r="G58" s="164"/>
      <c r="H58" s="164"/>
      <c r="I58" s="165"/>
      <c r="J58" s="293"/>
      <c r="K58" s="129"/>
      <c r="M58" s="128"/>
    </row>
    <row r="59" spans="1:29">
      <c r="A59" s="4"/>
      <c r="B59" s="4"/>
      <c r="C59" s="113"/>
      <c r="D59" s="122"/>
      <c r="E59" s="407"/>
      <c r="F59" s="123"/>
      <c r="G59" s="124"/>
      <c r="H59" s="124"/>
      <c r="I59" s="125"/>
      <c r="J59" s="298"/>
    </row>
    <row r="60" spans="1:29" ht="12.75" thickBot="1">
      <c r="A60" s="4"/>
      <c r="B60" s="4"/>
      <c r="C60" s="112"/>
      <c r="D60" s="118"/>
      <c r="E60" s="408"/>
      <c r="F60" s="119"/>
      <c r="G60" s="120"/>
      <c r="H60" s="121"/>
      <c r="I60" s="121"/>
      <c r="J60" s="299"/>
      <c r="K60" s="45"/>
    </row>
    <row r="61" spans="1:29" s="11" customFormat="1" ht="12" customHeight="1" thickBot="1">
      <c r="A61" s="4"/>
      <c r="B61" s="4"/>
      <c r="C61" s="444" t="s">
        <v>10</v>
      </c>
      <c r="D61" s="446" t="s">
        <v>0</v>
      </c>
      <c r="E61" s="448" t="s">
        <v>1</v>
      </c>
      <c r="F61" s="440" t="s">
        <v>12</v>
      </c>
      <c r="G61" s="442" t="s">
        <v>13</v>
      </c>
      <c r="H61" s="438" t="s">
        <v>3</v>
      </c>
      <c r="I61" s="438" t="s">
        <v>7</v>
      </c>
      <c r="J61" s="436" t="s">
        <v>302</v>
      </c>
      <c r="K61" s="130"/>
      <c r="L61" s="10"/>
      <c r="M61" s="28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s="11" customFormat="1" ht="12" customHeight="1" thickBot="1">
      <c r="A62" s="12"/>
      <c r="B62" s="12"/>
      <c r="C62" s="445"/>
      <c r="D62" s="447"/>
      <c r="E62" s="449" t="s">
        <v>2</v>
      </c>
      <c r="F62" s="441" t="s">
        <v>2</v>
      </c>
      <c r="G62" s="443"/>
      <c r="H62" s="439"/>
      <c r="I62" s="439"/>
      <c r="J62" s="437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s="11" customFormat="1" ht="4.5" hidden="1" customHeight="1" thickBot="1">
      <c r="A63" s="4"/>
      <c r="B63" s="4"/>
      <c r="C63" s="6"/>
      <c r="D63" s="5"/>
      <c r="E63" s="395"/>
      <c r="F63" s="7"/>
      <c r="G63" s="8"/>
      <c r="H63" s="9"/>
      <c r="I63" s="9"/>
      <c r="J63" s="294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6.5" thickBot="1">
      <c r="A64" s="4"/>
      <c r="B64" s="182" t="s">
        <v>115</v>
      </c>
      <c r="C64" s="47" t="s">
        <v>14</v>
      </c>
      <c r="D64" s="40"/>
      <c r="E64" s="409"/>
      <c r="F64" s="40"/>
      <c r="G64" s="40"/>
      <c r="H64" s="40"/>
      <c r="I64" s="41"/>
      <c r="J64" s="300"/>
    </row>
    <row r="65" spans="1:11" ht="16.5" thickBot="1">
      <c r="A65" s="4"/>
      <c r="B65" s="184" t="s">
        <v>116</v>
      </c>
      <c r="C65" s="66" t="s">
        <v>18</v>
      </c>
      <c r="D65" s="67"/>
      <c r="E65" s="401"/>
      <c r="F65" s="67"/>
      <c r="G65" s="67"/>
      <c r="H65" s="67"/>
      <c r="I65" s="68"/>
      <c r="J65" s="296"/>
    </row>
    <row r="66" spans="1:11" ht="12.75">
      <c r="A66" s="12"/>
      <c r="B66" s="185" t="s">
        <v>117</v>
      </c>
      <c r="C66" s="192" t="s">
        <v>25</v>
      </c>
      <c r="D66" s="149" t="s">
        <v>5</v>
      </c>
      <c r="E66" s="131">
        <v>91</v>
      </c>
      <c r="F66" s="131"/>
      <c r="G66" s="153"/>
      <c r="H66" s="154"/>
      <c r="I66" s="155"/>
      <c r="J66" s="301">
        <v>20</v>
      </c>
      <c r="K66" s="10"/>
    </row>
    <row r="67" spans="1:11" ht="12.75">
      <c r="A67" s="12"/>
      <c r="B67" s="190" t="s">
        <v>118</v>
      </c>
      <c r="C67" s="193" t="s">
        <v>367</v>
      </c>
      <c r="D67" s="149" t="s">
        <v>5</v>
      </c>
      <c r="E67" s="131">
        <v>256</v>
      </c>
      <c r="F67" s="131"/>
      <c r="G67" s="156"/>
      <c r="H67" s="80"/>
      <c r="I67" s="36"/>
      <c r="J67" s="302">
        <v>20</v>
      </c>
      <c r="K67" s="10"/>
    </row>
    <row r="68" spans="1:11" ht="12.75">
      <c r="A68" s="12"/>
      <c r="B68" s="190" t="s">
        <v>119</v>
      </c>
      <c r="C68" s="193" t="s">
        <v>26</v>
      </c>
      <c r="D68" s="149" t="s">
        <v>5</v>
      </c>
      <c r="E68" s="131">
        <v>51</v>
      </c>
      <c r="F68" s="131"/>
      <c r="G68" s="156"/>
      <c r="H68" s="80"/>
      <c r="I68" s="36"/>
      <c r="J68" s="302">
        <v>20</v>
      </c>
      <c r="K68" s="10"/>
    </row>
    <row r="69" spans="1:11" ht="12.75">
      <c r="A69" s="12"/>
      <c r="B69" s="190" t="s">
        <v>120</v>
      </c>
      <c r="C69" s="193" t="s">
        <v>27</v>
      </c>
      <c r="D69" s="149" t="s">
        <v>5</v>
      </c>
      <c r="E69" s="131">
        <v>147</v>
      </c>
      <c r="F69" s="131"/>
      <c r="G69" s="156"/>
      <c r="H69" s="80"/>
      <c r="I69" s="36"/>
      <c r="J69" s="302">
        <v>2</v>
      </c>
      <c r="K69" s="10"/>
    </row>
    <row r="70" spans="1:11" ht="12.75">
      <c r="A70" s="12"/>
      <c r="B70" s="190" t="s">
        <v>121</v>
      </c>
      <c r="C70" s="193" t="s">
        <v>54</v>
      </c>
      <c r="D70" s="149" t="s">
        <v>5</v>
      </c>
      <c r="E70" s="131">
        <v>32</v>
      </c>
      <c r="F70" s="131"/>
      <c r="G70" s="156"/>
      <c r="H70" s="80"/>
      <c r="I70" s="36"/>
      <c r="J70" s="302">
        <v>2</v>
      </c>
      <c r="K70" s="10"/>
    </row>
    <row r="71" spans="1:11" ht="12.75">
      <c r="A71" s="12"/>
      <c r="B71" s="190" t="s">
        <v>122</v>
      </c>
      <c r="C71" s="193" t="s">
        <v>28</v>
      </c>
      <c r="D71" s="149" t="s">
        <v>17</v>
      </c>
      <c r="E71" s="131">
        <v>1</v>
      </c>
      <c r="F71" s="131"/>
      <c r="G71" s="156"/>
      <c r="H71" s="80"/>
      <c r="I71" s="36"/>
      <c r="J71" s="302">
        <v>13</v>
      </c>
      <c r="K71" s="10"/>
    </row>
    <row r="72" spans="1:11" ht="12.75">
      <c r="A72" s="12"/>
      <c r="B72" s="190" t="s">
        <v>123</v>
      </c>
      <c r="C72" s="193" t="s">
        <v>29</v>
      </c>
      <c r="D72" s="149" t="s">
        <v>5</v>
      </c>
      <c r="E72" s="131">
        <v>142</v>
      </c>
      <c r="F72" s="131"/>
      <c r="G72" s="156"/>
      <c r="H72" s="80"/>
      <c r="I72" s="36"/>
      <c r="J72" s="302">
        <v>13</v>
      </c>
      <c r="K72" s="10"/>
    </row>
    <row r="73" spans="1:11" ht="12.75">
      <c r="A73" s="12"/>
      <c r="B73" s="190" t="s">
        <v>124</v>
      </c>
      <c r="C73" s="193" t="s">
        <v>55</v>
      </c>
      <c r="D73" s="149" t="s">
        <v>5</v>
      </c>
      <c r="E73" s="131">
        <v>20</v>
      </c>
      <c r="F73" s="131"/>
      <c r="G73" s="156"/>
      <c r="H73" s="80"/>
      <c r="I73" s="36"/>
      <c r="J73" s="302">
        <v>501</v>
      </c>
      <c r="K73" s="10"/>
    </row>
    <row r="74" spans="1:11" ht="12.75">
      <c r="A74" s="12"/>
      <c r="B74" s="190" t="s">
        <v>125</v>
      </c>
      <c r="C74" s="193" t="s">
        <v>30</v>
      </c>
      <c r="D74" s="149" t="s">
        <v>5</v>
      </c>
      <c r="E74" s="131">
        <v>15</v>
      </c>
      <c r="F74" s="131"/>
      <c r="G74" s="156"/>
      <c r="H74" s="80"/>
      <c r="I74" s="36"/>
      <c r="J74" s="302">
        <v>501</v>
      </c>
      <c r="K74" s="10"/>
    </row>
    <row r="75" spans="1:11" ht="12.75">
      <c r="A75" s="12"/>
      <c r="B75" s="190" t="s">
        <v>126</v>
      </c>
      <c r="C75" s="193" t="s">
        <v>31</v>
      </c>
      <c r="D75" s="149" t="s">
        <v>5</v>
      </c>
      <c r="E75" s="131">
        <v>23</v>
      </c>
      <c r="F75" s="131"/>
      <c r="G75" s="156"/>
      <c r="H75" s="80"/>
      <c r="I75" s="36"/>
      <c r="J75" s="302">
        <v>501</v>
      </c>
      <c r="K75" s="10"/>
    </row>
    <row r="76" spans="1:11" ht="12.75">
      <c r="A76" s="12"/>
      <c r="B76" s="190" t="s">
        <v>127</v>
      </c>
      <c r="C76" s="193" t="s">
        <v>32</v>
      </c>
      <c r="D76" s="149" t="s">
        <v>5</v>
      </c>
      <c r="E76" s="131">
        <v>52</v>
      </c>
      <c r="F76" s="131"/>
      <c r="G76" s="156"/>
      <c r="H76" s="80"/>
      <c r="I76" s="36"/>
      <c r="J76" s="302">
        <v>501</v>
      </c>
      <c r="K76" s="10"/>
    </row>
    <row r="77" spans="1:11" ht="12.75">
      <c r="A77" s="12"/>
      <c r="B77" s="190" t="s">
        <v>128</v>
      </c>
      <c r="C77" s="193" t="s">
        <v>56</v>
      </c>
      <c r="D77" s="149" t="s">
        <v>5</v>
      </c>
      <c r="E77" s="131">
        <v>10</v>
      </c>
      <c r="F77" s="131"/>
      <c r="G77" s="156"/>
      <c r="H77" s="80"/>
      <c r="I77" s="36"/>
      <c r="J77" s="302">
        <v>13</v>
      </c>
      <c r="K77" s="10"/>
    </row>
    <row r="78" spans="1:11" ht="12.75">
      <c r="A78" s="12"/>
      <c r="B78" s="190" t="s">
        <v>129</v>
      </c>
      <c r="C78" s="193" t="s">
        <v>57</v>
      </c>
      <c r="D78" s="149" t="s">
        <v>17</v>
      </c>
      <c r="E78" s="131">
        <v>2</v>
      </c>
      <c r="F78" s="131"/>
      <c r="G78" s="156"/>
      <c r="H78" s="80"/>
      <c r="I78" s="36"/>
      <c r="J78" s="302">
        <v>23</v>
      </c>
      <c r="K78" s="10"/>
    </row>
    <row r="79" spans="1:11" ht="12.75">
      <c r="A79" s="12"/>
      <c r="B79" s="190" t="s">
        <v>130</v>
      </c>
      <c r="C79" s="193" t="s">
        <v>33</v>
      </c>
      <c r="D79" s="149" t="s">
        <v>17</v>
      </c>
      <c r="E79" s="131">
        <v>1</v>
      </c>
      <c r="F79" s="131"/>
      <c r="G79" s="156"/>
      <c r="H79" s="80"/>
      <c r="I79" s="92"/>
      <c r="J79" s="292">
        <v>23</v>
      </c>
      <c r="K79" s="10"/>
    </row>
    <row r="80" spans="1:11" ht="12.75">
      <c r="A80" s="12"/>
      <c r="B80" s="190" t="s">
        <v>131</v>
      </c>
      <c r="C80" s="193" t="s">
        <v>34</v>
      </c>
      <c r="D80" s="149" t="s">
        <v>17</v>
      </c>
      <c r="E80" s="131">
        <v>4</v>
      </c>
      <c r="F80" s="131"/>
      <c r="G80" s="156"/>
      <c r="H80" s="80"/>
      <c r="I80" s="92"/>
      <c r="J80" s="292">
        <v>23</v>
      </c>
      <c r="K80" s="10"/>
    </row>
    <row r="81" spans="1:11" ht="12.75">
      <c r="A81" s="12"/>
      <c r="B81" s="190" t="s">
        <v>132</v>
      </c>
      <c r="C81" s="193" t="s">
        <v>35</v>
      </c>
      <c r="D81" s="149" t="s">
        <v>17</v>
      </c>
      <c r="E81" s="131">
        <v>2</v>
      </c>
      <c r="F81" s="131"/>
      <c r="G81" s="156"/>
      <c r="H81" s="80"/>
      <c r="I81" s="92"/>
      <c r="J81" s="292">
        <v>13</v>
      </c>
      <c r="K81" s="10"/>
    </row>
    <row r="82" spans="1:11" ht="12.75">
      <c r="A82" s="12"/>
      <c r="B82" s="190" t="s">
        <v>133</v>
      </c>
      <c r="C82" s="193" t="s">
        <v>36</v>
      </c>
      <c r="D82" s="149" t="s">
        <v>17</v>
      </c>
      <c r="E82" s="131">
        <v>6</v>
      </c>
      <c r="F82" s="131"/>
      <c r="G82" s="156"/>
      <c r="H82" s="80"/>
      <c r="I82" s="92"/>
      <c r="J82" s="292">
        <v>13</v>
      </c>
      <c r="K82" s="10"/>
    </row>
    <row r="83" spans="1:11" ht="12.75">
      <c r="A83" s="12"/>
      <c r="B83" s="190" t="s">
        <v>134</v>
      </c>
      <c r="C83" s="193" t="s">
        <v>37</v>
      </c>
      <c r="D83" s="149" t="s">
        <v>17</v>
      </c>
      <c r="E83" s="131">
        <v>1</v>
      </c>
      <c r="F83" s="131"/>
      <c r="G83" s="156"/>
      <c r="H83" s="80"/>
      <c r="I83" s="92"/>
      <c r="J83" s="292">
        <v>23</v>
      </c>
      <c r="K83" s="10"/>
    </row>
    <row r="84" spans="1:11" ht="12.75">
      <c r="A84" s="12"/>
      <c r="B84" s="190" t="s">
        <v>135</v>
      </c>
      <c r="C84" s="193" t="s">
        <v>58</v>
      </c>
      <c r="D84" s="149" t="s">
        <v>17</v>
      </c>
      <c r="E84" s="131">
        <v>1</v>
      </c>
      <c r="F84" s="131"/>
      <c r="G84" s="156"/>
      <c r="H84" s="80"/>
      <c r="I84" s="92"/>
      <c r="J84" s="292">
        <v>13</v>
      </c>
      <c r="K84" s="10"/>
    </row>
    <row r="85" spans="1:11" ht="13.5" thickBot="1">
      <c r="A85" s="12"/>
      <c r="B85" s="191" t="s">
        <v>369</v>
      </c>
      <c r="C85" s="193" t="s">
        <v>370</v>
      </c>
      <c r="D85" s="149" t="s">
        <v>17</v>
      </c>
      <c r="E85" s="131">
        <v>4</v>
      </c>
      <c r="F85" s="131"/>
      <c r="G85" s="156"/>
      <c r="H85" s="80"/>
      <c r="I85" s="92"/>
      <c r="J85" s="292">
        <v>23</v>
      </c>
      <c r="K85" s="10"/>
    </row>
    <row r="86" spans="1:11" ht="13.5" customHeight="1" thickBot="1">
      <c r="A86" s="4"/>
      <c r="B86" s="4"/>
      <c r="C86" s="463" t="s">
        <v>42</v>
      </c>
      <c r="D86" s="464"/>
      <c r="E86" s="465"/>
      <c r="F86" s="246"/>
      <c r="G86" s="166"/>
      <c r="H86" s="166"/>
      <c r="I86" s="167"/>
      <c r="J86" s="303"/>
    </row>
    <row r="87" spans="1:11" ht="12.75" thickBot="1">
      <c r="A87" s="4"/>
      <c r="B87" s="4"/>
      <c r="C87" s="26"/>
      <c r="D87" s="5"/>
      <c r="E87" s="395"/>
      <c r="F87" s="7"/>
      <c r="G87" s="27"/>
      <c r="H87" s="27"/>
      <c r="I87" s="50"/>
      <c r="J87" s="304"/>
    </row>
    <row r="88" spans="1:11" ht="12" customHeight="1" thickBot="1">
      <c r="A88" s="4"/>
      <c r="B88" s="4"/>
      <c r="C88" s="468" t="s">
        <v>10</v>
      </c>
      <c r="D88" s="470" t="s">
        <v>0</v>
      </c>
      <c r="E88" s="472" t="s">
        <v>1</v>
      </c>
      <c r="F88" s="474" t="s">
        <v>12</v>
      </c>
      <c r="G88" s="476" t="s">
        <v>13</v>
      </c>
      <c r="H88" s="478" t="s">
        <v>3</v>
      </c>
      <c r="I88" s="478" t="s">
        <v>7</v>
      </c>
      <c r="J88" s="436" t="s">
        <v>302</v>
      </c>
    </row>
    <row r="89" spans="1:11" ht="12" customHeight="1" thickBot="1">
      <c r="A89" s="4"/>
      <c r="B89" s="4"/>
      <c r="C89" s="469"/>
      <c r="D89" s="471"/>
      <c r="E89" s="473" t="s">
        <v>2</v>
      </c>
      <c r="F89" s="475" t="s">
        <v>2</v>
      </c>
      <c r="G89" s="477"/>
      <c r="H89" s="479"/>
      <c r="I89" s="479"/>
      <c r="J89" s="437"/>
    </row>
    <row r="90" spans="1:11" ht="4.5" hidden="1" customHeight="1" thickBot="1">
      <c r="A90" s="4"/>
      <c r="B90" s="4"/>
      <c r="C90" s="26"/>
      <c r="D90" s="5"/>
      <c r="E90" s="395"/>
      <c r="F90" s="7"/>
      <c r="G90" s="27"/>
      <c r="H90" s="27"/>
      <c r="I90" s="50"/>
      <c r="J90" s="304"/>
    </row>
    <row r="91" spans="1:11" ht="16.5" thickBot="1">
      <c r="A91" s="4"/>
      <c r="B91" s="182" t="s">
        <v>115</v>
      </c>
      <c r="C91" s="73" t="s">
        <v>14</v>
      </c>
      <c r="D91" s="40"/>
      <c r="E91" s="409"/>
      <c r="F91" s="40"/>
      <c r="G91" s="40"/>
      <c r="H91" s="40"/>
      <c r="I91" s="41"/>
      <c r="J91" s="300"/>
    </row>
    <row r="92" spans="1:11" ht="16.5" thickBot="1">
      <c r="A92" s="4"/>
      <c r="B92" s="184" t="s">
        <v>136</v>
      </c>
      <c r="C92" s="63" t="s">
        <v>53</v>
      </c>
      <c r="D92" s="64"/>
      <c r="E92" s="410"/>
      <c r="F92" s="64"/>
      <c r="G92" s="64"/>
      <c r="H92" s="64"/>
      <c r="I92" s="65"/>
      <c r="J92" s="305"/>
    </row>
    <row r="93" spans="1:11" ht="12.75">
      <c r="A93" s="4"/>
      <c r="B93" s="185" t="s">
        <v>137</v>
      </c>
      <c r="C93" s="192" t="s">
        <v>25</v>
      </c>
      <c r="D93" s="85" t="s">
        <v>5</v>
      </c>
      <c r="E93" s="157">
        <v>50</v>
      </c>
      <c r="F93" s="158"/>
      <c r="G93" s="158"/>
      <c r="H93" s="159"/>
      <c r="I93" s="160"/>
      <c r="J93" s="301">
        <v>20</v>
      </c>
    </row>
    <row r="94" spans="1:11" ht="12.75">
      <c r="A94" s="4"/>
      <c r="B94" s="190" t="s">
        <v>138</v>
      </c>
      <c r="C94" s="194" t="s">
        <v>38</v>
      </c>
      <c r="D94" s="149" t="s">
        <v>5</v>
      </c>
      <c r="E94" s="131">
        <v>367</v>
      </c>
      <c r="F94" s="81"/>
      <c r="G94" s="81"/>
      <c r="H94" s="82"/>
      <c r="I94" s="83"/>
      <c r="J94" s="306">
        <v>20</v>
      </c>
    </row>
    <row r="95" spans="1:11" ht="12.75">
      <c r="A95" s="4"/>
      <c r="B95" s="190" t="s">
        <v>139</v>
      </c>
      <c r="C95" s="193" t="s">
        <v>59</v>
      </c>
      <c r="D95" s="149" t="s">
        <v>5</v>
      </c>
      <c r="E95" s="131">
        <v>191</v>
      </c>
      <c r="F95" s="81"/>
      <c r="G95" s="81"/>
      <c r="H95" s="82"/>
      <c r="I95" s="83"/>
      <c r="J95" s="306">
        <v>20</v>
      </c>
    </row>
    <row r="96" spans="1:11" ht="12.75">
      <c r="A96" s="4"/>
      <c r="B96" s="190" t="s">
        <v>140</v>
      </c>
      <c r="C96" s="193" t="s">
        <v>39</v>
      </c>
      <c r="D96" s="149" t="s">
        <v>5</v>
      </c>
      <c r="E96" s="131">
        <v>287</v>
      </c>
      <c r="F96" s="81"/>
      <c r="G96" s="81"/>
      <c r="H96" s="82"/>
      <c r="I96" s="83"/>
      <c r="J96" s="306">
        <v>2</v>
      </c>
    </row>
    <row r="97" spans="1:11" ht="12.75">
      <c r="A97" s="4"/>
      <c r="B97" s="190" t="s">
        <v>141</v>
      </c>
      <c r="C97" s="193" t="s">
        <v>28</v>
      </c>
      <c r="D97" s="149" t="s">
        <v>4</v>
      </c>
      <c r="E97" s="131">
        <v>1</v>
      </c>
      <c r="F97" s="81"/>
      <c r="G97" s="81"/>
      <c r="H97" s="82"/>
      <c r="I97" s="83"/>
      <c r="J97" s="306">
        <v>13</v>
      </c>
    </row>
    <row r="98" spans="1:11" ht="12.75">
      <c r="A98" s="4"/>
      <c r="B98" s="190" t="s">
        <v>142</v>
      </c>
      <c r="C98" s="193" t="s">
        <v>29</v>
      </c>
      <c r="D98" s="149" t="s">
        <v>5</v>
      </c>
      <c r="E98" s="131">
        <v>338</v>
      </c>
      <c r="F98" s="81"/>
      <c r="G98" s="81"/>
      <c r="H98" s="82"/>
      <c r="I98" s="83"/>
      <c r="J98" s="306">
        <v>13</v>
      </c>
    </row>
    <row r="99" spans="1:11" ht="12.75">
      <c r="A99" s="4"/>
      <c r="B99" s="190" t="s">
        <v>143</v>
      </c>
      <c r="C99" s="193" t="s">
        <v>55</v>
      </c>
      <c r="D99" s="149" t="s">
        <v>5</v>
      </c>
      <c r="E99" s="131">
        <v>74</v>
      </c>
      <c r="F99" s="81"/>
      <c r="G99" s="81"/>
      <c r="H99" s="82"/>
      <c r="I99" s="83"/>
      <c r="J99" s="302">
        <v>501</v>
      </c>
    </row>
    <row r="100" spans="1:11" ht="12.75">
      <c r="A100" s="4"/>
      <c r="B100" s="190" t="s">
        <v>144</v>
      </c>
      <c r="C100" s="193" t="s">
        <v>30</v>
      </c>
      <c r="D100" s="149" t="s">
        <v>5</v>
      </c>
      <c r="E100" s="131">
        <v>20</v>
      </c>
      <c r="F100" s="81"/>
      <c r="G100" s="81"/>
      <c r="H100" s="82"/>
      <c r="I100" s="83"/>
      <c r="J100" s="302">
        <v>501</v>
      </c>
    </row>
    <row r="101" spans="1:11" ht="12.75">
      <c r="A101" s="4"/>
      <c r="B101" s="190" t="s">
        <v>145</v>
      </c>
      <c r="C101" s="193" t="s">
        <v>31</v>
      </c>
      <c r="D101" s="149" t="s">
        <v>5</v>
      </c>
      <c r="E101" s="131">
        <v>60</v>
      </c>
      <c r="F101" s="81"/>
      <c r="G101" s="81"/>
      <c r="H101" s="82"/>
      <c r="I101" s="83"/>
      <c r="J101" s="302">
        <v>501</v>
      </c>
    </row>
    <row r="102" spans="1:11" ht="12.75">
      <c r="A102" s="4"/>
      <c r="B102" s="190" t="s">
        <v>146</v>
      </c>
      <c r="C102" s="193" t="s">
        <v>40</v>
      </c>
      <c r="D102" s="149" t="s">
        <v>5</v>
      </c>
      <c r="E102" s="131">
        <v>52</v>
      </c>
      <c r="F102" s="81"/>
      <c r="G102" s="81"/>
      <c r="H102" s="82"/>
      <c r="I102" s="83"/>
      <c r="J102" s="302">
        <v>501</v>
      </c>
    </row>
    <row r="103" spans="1:11" ht="12.75">
      <c r="A103" s="4"/>
      <c r="B103" s="190" t="s">
        <v>147</v>
      </c>
      <c r="C103" s="193" t="s">
        <v>32</v>
      </c>
      <c r="D103" s="149" t="s">
        <v>5</v>
      </c>
      <c r="E103" s="131">
        <v>70</v>
      </c>
      <c r="F103" s="81"/>
      <c r="G103" s="81"/>
      <c r="H103" s="82"/>
      <c r="I103" s="83"/>
      <c r="J103" s="302">
        <v>501</v>
      </c>
    </row>
    <row r="104" spans="1:11" ht="12.75">
      <c r="A104" s="4"/>
      <c r="B104" s="190" t="s">
        <v>148</v>
      </c>
      <c r="C104" s="193" t="s">
        <v>57</v>
      </c>
      <c r="D104" s="149" t="s">
        <v>17</v>
      </c>
      <c r="E104" s="131">
        <v>4</v>
      </c>
      <c r="F104" s="81"/>
      <c r="G104" s="81"/>
      <c r="H104" s="82"/>
      <c r="I104" s="83"/>
      <c r="J104" s="306">
        <v>23</v>
      </c>
    </row>
    <row r="105" spans="1:11" ht="12.75">
      <c r="A105" s="4"/>
      <c r="B105" s="190" t="s">
        <v>149</v>
      </c>
      <c r="C105" s="193" t="s">
        <v>33</v>
      </c>
      <c r="D105" s="149" t="s">
        <v>17</v>
      </c>
      <c r="E105" s="131">
        <v>4</v>
      </c>
      <c r="F105" s="81"/>
      <c r="G105" s="81"/>
      <c r="H105" s="82"/>
      <c r="I105" s="83"/>
      <c r="J105" s="306">
        <v>23</v>
      </c>
    </row>
    <row r="106" spans="1:11" ht="12.75">
      <c r="A106" s="4"/>
      <c r="B106" s="190" t="s">
        <v>150</v>
      </c>
      <c r="C106" s="193" t="s">
        <v>41</v>
      </c>
      <c r="D106" s="149" t="s">
        <v>17</v>
      </c>
      <c r="E106" s="131">
        <v>6</v>
      </c>
      <c r="F106" s="81"/>
      <c r="G106" s="81"/>
      <c r="H106" s="82"/>
      <c r="I106" s="83"/>
      <c r="J106" s="306">
        <v>23</v>
      </c>
    </row>
    <row r="107" spans="1:11" ht="12.75">
      <c r="A107" s="4"/>
      <c r="B107" s="190" t="s">
        <v>151</v>
      </c>
      <c r="C107" s="193" t="s">
        <v>60</v>
      </c>
      <c r="D107" s="149" t="s">
        <v>17</v>
      </c>
      <c r="E107" s="131">
        <v>2</v>
      </c>
      <c r="F107" s="81"/>
      <c r="G107" s="81"/>
      <c r="H107" s="82"/>
      <c r="I107" s="83"/>
      <c r="J107" s="306">
        <v>23</v>
      </c>
    </row>
    <row r="108" spans="1:11" ht="12.75">
      <c r="A108" s="4"/>
      <c r="B108" s="190" t="s">
        <v>152</v>
      </c>
      <c r="C108" s="193" t="s">
        <v>36</v>
      </c>
      <c r="D108" s="149" t="s">
        <v>17</v>
      </c>
      <c r="E108" s="131">
        <v>25</v>
      </c>
      <c r="F108" s="81"/>
      <c r="G108" s="81"/>
      <c r="H108" s="82"/>
      <c r="I108" s="83"/>
      <c r="J108" s="306">
        <v>13</v>
      </c>
    </row>
    <row r="109" spans="1:11" ht="12.75">
      <c r="A109" s="4"/>
      <c r="B109" s="190" t="s">
        <v>153</v>
      </c>
      <c r="C109" s="193" t="s">
        <v>61</v>
      </c>
      <c r="D109" s="149" t="s">
        <v>17</v>
      </c>
      <c r="E109" s="131">
        <v>2</v>
      </c>
      <c r="F109" s="81"/>
      <c r="G109" s="81"/>
      <c r="H109" s="82"/>
      <c r="I109" s="83"/>
      <c r="J109" s="306">
        <v>13</v>
      </c>
    </row>
    <row r="110" spans="1:11" ht="13.5" thickBot="1">
      <c r="A110" s="4"/>
      <c r="B110" s="191" t="s">
        <v>154</v>
      </c>
      <c r="C110" s="193" t="s">
        <v>62</v>
      </c>
      <c r="D110" s="149" t="s">
        <v>17</v>
      </c>
      <c r="E110" s="131">
        <v>2</v>
      </c>
      <c r="F110" s="81"/>
      <c r="G110" s="81"/>
      <c r="H110" s="82"/>
      <c r="I110" s="83"/>
      <c r="J110" s="306">
        <v>13</v>
      </c>
    </row>
    <row r="111" spans="1:11" ht="13.5" customHeight="1" thickBot="1">
      <c r="A111" s="4"/>
      <c r="B111" s="4"/>
      <c r="C111" s="463" t="s">
        <v>42</v>
      </c>
      <c r="D111" s="464"/>
      <c r="E111" s="465"/>
      <c r="F111" s="246"/>
      <c r="G111" s="166"/>
      <c r="H111" s="166"/>
      <c r="I111" s="167"/>
      <c r="J111" s="303"/>
      <c r="K111" s="45"/>
    </row>
    <row r="112" spans="1:11" ht="7.5" customHeight="1" thickBot="1">
      <c r="A112" s="4"/>
      <c r="B112" s="4"/>
      <c r="C112" s="26"/>
      <c r="D112" s="5"/>
      <c r="E112" s="395"/>
      <c r="F112" s="7"/>
      <c r="G112" s="27"/>
      <c r="H112" s="27"/>
      <c r="I112" s="50"/>
      <c r="J112" s="62"/>
    </row>
    <row r="113" spans="1:11" ht="12.75" thickBot="1">
      <c r="A113" s="4"/>
      <c r="B113" s="4"/>
      <c r="C113" s="444" t="s">
        <v>10</v>
      </c>
      <c r="D113" s="446" t="s">
        <v>0</v>
      </c>
      <c r="E113" s="448" t="s">
        <v>1</v>
      </c>
      <c r="F113" s="440" t="s">
        <v>12</v>
      </c>
      <c r="G113" s="442" t="s">
        <v>13</v>
      </c>
      <c r="H113" s="438" t="s">
        <v>3</v>
      </c>
      <c r="I113" s="438" t="s">
        <v>7</v>
      </c>
      <c r="J113" s="436" t="s">
        <v>302</v>
      </c>
    </row>
    <row r="114" spans="1:11" ht="12.75" thickBot="1">
      <c r="A114" s="4"/>
      <c r="B114" s="4"/>
      <c r="C114" s="445"/>
      <c r="D114" s="447"/>
      <c r="E114" s="449" t="s">
        <v>2</v>
      </c>
      <c r="F114" s="441" t="s">
        <v>2</v>
      </c>
      <c r="G114" s="443"/>
      <c r="H114" s="439"/>
      <c r="I114" s="439"/>
      <c r="J114" s="437"/>
    </row>
    <row r="115" spans="1:11" ht="6" hidden="1" customHeight="1" thickBot="1">
      <c r="A115" s="4"/>
      <c r="B115" s="4"/>
      <c r="C115" s="6"/>
      <c r="D115" s="5"/>
      <c r="E115" s="395"/>
      <c r="F115" s="7"/>
      <c r="G115" s="8"/>
      <c r="H115" s="9"/>
      <c r="I115" s="9"/>
      <c r="J115" s="307"/>
    </row>
    <row r="116" spans="1:11" ht="16.5" thickBot="1">
      <c r="A116" s="4"/>
      <c r="B116" s="182" t="s">
        <v>155</v>
      </c>
      <c r="C116" s="108" t="s">
        <v>20</v>
      </c>
      <c r="D116" s="40"/>
      <c r="E116" s="409"/>
      <c r="F116" s="40"/>
      <c r="G116" s="40"/>
      <c r="H116" s="40"/>
      <c r="I116" s="41"/>
      <c r="J116" s="308"/>
    </row>
    <row r="117" spans="1:11" ht="16.5" thickBot="1">
      <c r="A117" s="4"/>
      <c r="B117" s="184" t="s">
        <v>156</v>
      </c>
      <c r="C117" s="66" t="s">
        <v>18</v>
      </c>
      <c r="D117" s="67"/>
      <c r="E117" s="401"/>
      <c r="F117" s="67"/>
      <c r="G117" s="67"/>
      <c r="H117" s="67"/>
      <c r="I117" s="68"/>
      <c r="J117" s="309"/>
    </row>
    <row r="118" spans="1:11" ht="13.5" customHeight="1" thickBot="1">
      <c r="A118" s="4"/>
      <c r="B118" s="458" t="s">
        <v>43</v>
      </c>
      <c r="C118" s="459"/>
      <c r="D118" s="459"/>
      <c r="E118" s="459"/>
      <c r="F118" s="459"/>
      <c r="G118" s="459"/>
      <c r="H118" s="459"/>
      <c r="I118" s="459"/>
      <c r="J118" s="460"/>
    </row>
    <row r="119" spans="1:11" ht="13.5" thickBot="1">
      <c r="A119" s="4"/>
      <c r="B119" s="200" t="s">
        <v>157</v>
      </c>
      <c r="C119" s="201" t="s">
        <v>281</v>
      </c>
      <c r="D119" s="122" t="s">
        <v>5</v>
      </c>
      <c r="E119" s="132">
        <v>236</v>
      </c>
      <c r="F119" s="133"/>
      <c r="G119" s="134"/>
      <c r="H119" s="34"/>
      <c r="I119" s="33"/>
      <c r="J119" s="306">
        <v>13</v>
      </c>
    </row>
    <row r="120" spans="1:11" ht="12.75" customHeight="1" thickBot="1">
      <c r="A120" s="4"/>
      <c r="B120" s="458" t="s">
        <v>44</v>
      </c>
      <c r="C120" s="459"/>
      <c r="D120" s="459"/>
      <c r="E120" s="459"/>
      <c r="F120" s="459"/>
      <c r="G120" s="459"/>
      <c r="H120" s="459"/>
      <c r="I120" s="459"/>
      <c r="J120" s="460"/>
    </row>
    <row r="121" spans="1:11" ht="13.5" thickBot="1">
      <c r="A121" s="4"/>
      <c r="B121" s="200" t="s">
        <v>158</v>
      </c>
      <c r="C121" s="195" t="s">
        <v>282</v>
      </c>
      <c r="D121" s="122" t="s">
        <v>17</v>
      </c>
      <c r="E121" s="132">
        <v>13</v>
      </c>
      <c r="F121" s="133"/>
      <c r="G121" s="134"/>
      <c r="H121" s="34"/>
      <c r="I121" s="33"/>
      <c r="J121" s="310">
        <v>13</v>
      </c>
    </row>
    <row r="122" spans="1:11" ht="13.5" customHeight="1" thickBot="1">
      <c r="A122" s="4"/>
      <c r="B122" s="458" t="s">
        <v>63</v>
      </c>
      <c r="C122" s="459"/>
      <c r="D122" s="459"/>
      <c r="E122" s="459"/>
      <c r="F122" s="459"/>
      <c r="G122" s="459"/>
      <c r="H122" s="459"/>
      <c r="I122" s="459"/>
      <c r="J122" s="460"/>
    </row>
    <row r="123" spans="1:11" ht="13.5" thickBot="1">
      <c r="A123" s="4"/>
      <c r="B123" s="186" t="s">
        <v>159</v>
      </c>
      <c r="C123" s="196" t="s">
        <v>283</v>
      </c>
      <c r="D123" s="122" t="s">
        <v>48</v>
      </c>
      <c r="E123" s="132">
        <v>473</v>
      </c>
      <c r="F123" s="133"/>
      <c r="G123" s="134"/>
      <c r="H123" s="34"/>
      <c r="I123" s="138"/>
      <c r="J123" s="310">
        <v>7</v>
      </c>
    </row>
    <row r="124" spans="1:11" ht="13.5" customHeight="1" thickBot="1">
      <c r="A124" s="4"/>
      <c r="B124" s="4"/>
      <c r="C124" s="463" t="s">
        <v>51</v>
      </c>
      <c r="D124" s="464"/>
      <c r="E124" s="465"/>
      <c r="F124" s="246"/>
      <c r="G124" s="166"/>
      <c r="H124" s="168"/>
      <c r="I124" s="165"/>
      <c r="J124" s="311"/>
    </row>
    <row r="125" spans="1:11" ht="12.75" thickBot="1">
      <c r="A125" s="4"/>
      <c r="B125" s="4"/>
      <c r="C125" s="26"/>
      <c r="D125" s="5"/>
      <c r="E125" s="395"/>
      <c r="F125" s="7"/>
      <c r="G125" s="27"/>
      <c r="H125" s="27"/>
      <c r="I125" s="50"/>
      <c r="J125" s="62"/>
      <c r="K125" s="45"/>
    </row>
    <row r="126" spans="1:11" ht="12.75" thickBot="1">
      <c r="A126" s="4"/>
      <c r="B126" s="4"/>
      <c r="C126" s="444" t="s">
        <v>10</v>
      </c>
      <c r="D126" s="446" t="s">
        <v>0</v>
      </c>
      <c r="E126" s="448" t="s">
        <v>1</v>
      </c>
      <c r="F126" s="440" t="s">
        <v>12</v>
      </c>
      <c r="G126" s="442" t="s">
        <v>13</v>
      </c>
      <c r="H126" s="438" t="s">
        <v>3</v>
      </c>
      <c r="I126" s="438" t="s">
        <v>7</v>
      </c>
      <c r="J126" s="436" t="s">
        <v>302</v>
      </c>
      <c r="K126" s="45"/>
    </row>
    <row r="127" spans="1:11" ht="25.5" customHeight="1" thickBot="1">
      <c r="A127" s="4"/>
      <c r="B127" s="4"/>
      <c r="C127" s="445"/>
      <c r="D127" s="447"/>
      <c r="E127" s="449" t="s">
        <v>2</v>
      </c>
      <c r="F127" s="441" t="s">
        <v>2</v>
      </c>
      <c r="G127" s="443"/>
      <c r="H127" s="439"/>
      <c r="I127" s="439"/>
      <c r="J127" s="437"/>
      <c r="K127" s="45"/>
    </row>
    <row r="128" spans="1:11" ht="0.75" hidden="1" customHeight="1" thickBot="1">
      <c r="A128" s="4"/>
      <c r="B128" s="4"/>
      <c r="C128" s="6"/>
      <c r="D128" s="5"/>
      <c r="E128" s="395"/>
      <c r="F128" s="7"/>
      <c r="G128" s="8"/>
      <c r="H128" s="9"/>
      <c r="I128" s="9"/>
      <c r="J128" s="307"/>
    </row>
    <row r="129" spans="1:10" ht="16.5" thickBot="1">
      <c r="A129" s="4"/>
      <c r="B129" s="182" t="s">
        <v>155</v>
      </c>
      <c r="C129" s="73" t="s">
        <v>20</v>
      </c>
      <c r="D129" s="40"/>
      <c r="E129" s="409"/>
      <c r="F129" s="40"/>
      <c r="G129" s="40"/>
      <c r="H129" s="40"/>
      <c r="I129" s="41"/>
      <c r="J129" s="308"/>
    </row>
    <row r="130" spans="1:10" ht="16.5" thickBot="1">
      <c r="A130" s="4"/>
      <c r="B130" s="184" t="s">
        <v>160</v>
      </c>
      <c r="C130" s="63" t="s">
        <v>53</v>
      </c>
      <c r="D130" s="67"/>
      <c r="E130" s="401"/>
      <c r="F130" s="67"/>
      <c r="G130" s="67"/>
      <c r="H130" s="67"/>
      <c r="I130" s="68"/>
      <c r="J130" s="309"/>
    </row>
    <row r="131" spans="1:10" ht="13.5" customHeight="1" thickBot="1">
      <c r="A131" s="4"/>
      <c r="B131" s="458" t="s">
        <v>43</v>
      </c>
      <c r="C131" s="459"/>
      <c r="D131" s="459"/>
      <c r="E131" s="459"/>
      <c r="F131" s="459"/>
      <c r="G131" s="459"/>
      <c r="H131" s="459"/>
      <c r="I131" s="459"/>
      <c r="J131" s="460"/>
    </row>
    <row r="132" spans="1:10" ht="12.75">
      <c r="A132" s="4"/>
      <c r="B132" s="202" t="s">
        <v>161</v>
      </c>
      <c r="C132" s="203" t="s">
        <v>285</v>
      </c>
      <c r="D132" s="149" t="s">
        <v>5</v>
      </c>
      <c r="E132" s="87">
        <v>1132</v>
      </c>
      <c r="F132" s="254"/>
      <c r="G132" s="255"/>
      <c r="H132" s="256"/>
      <c r="I132" s="155"/>
      <c r="J132" s="302">
        <v>501</v>
      </c>
    </row>
    <row r="133" spans="1:10" ht="12.75">
      <c r="A133" s="4"/>
      <c r="B133" s="202" t="s">
        <v>162</v>
      </c>
      <c r="C133" s="203" t="s">
        <v>286</v>
      </c>
      <c r="D133" s="149" t="s">
        <v>5</v>
      </c>
      <c r="E133" s="87">
        <v>10</v>
      </c>
      <c r="F133" s="257"/>
      <c r="G133" s="250"/>
      <c r="H133" s="258"/>
      <c r="I133" s="253"/>
      <c r="J133" s="292">
        <v>501</v>
      </c>
    </row>
    <row r="134" spans="1:10" ht="12.75">
      <c r="A134" s="4"/>
      <c r="B134" s="202" t="s">
        <v>163</v>
      </c>
      <c r="C134" s="86" t="s">
        <v>287</v>
      </c>
      <c r="D134" s="135" t="s">
        <v>5</v>
      </c>
      <c r="E134" s="136">
        <f>1044.6+409</f>
        <v>1453.6</v>
      </c>
      <c r="F134" s="257"/>
      <c r="G134" s="250"/>
      <c r="H134" s="258"/>
      <c r="I134" s="252"/>
      <c r="J134" s="292">
        <v>501</v>
      </c>
    </row>
    <row r="135" spans="1:10" ht="12.75">
      <c r="A135" s="4"/>
      <c r="B135" s="202" t="s">
        <v>164</v>
      </c>
      <c r="C135" s="86" t="s">
        <v>288</v>
      </c>
      <c r="D135" s="135" t="s">
        <v>5</v>
      </c>
      <c r="E135" s="136">
        <f>22.8+30+277</f>
        <v>329.8</v>
      </c>
      <c r="F135" s="257"/>
      <c r="G135" s="250"/>
      <c r="H135" s="258"/>
      <c r="I135" s="252"/>
      <c r="J135" s="292">
        <v>501</v>
      </c>
    </row>
    <row r="136" spans="1:10" ht="12.75">
      <c r="A136" s="4"/>
      <c r="B136" s="202" t="s">
        <v>165</v>
      </c>
      <c r="C136" s="86" t="s">
        <v>289</v>
      </c>
      <c r="D136" s="135" t="s">
        <v>5</v>
      </c>
      <c r="E136" s="136">
        <f>1.27+32.8</f>
        <v>34.07</v>
      </c>
      <c r="F136" s="257"/>
      <c r="G136" s="250"/>
      <c r="H136" s="258"/>
      <c r="I136" s="252"/>
      <c r="J136" s="292">
        <v>501</v>
      </c>
    </row>
    <row r="137" spans="1:10" ht="12.75">
      <c r="A137" s="4"/>
      <c r="B137" s="202" t="s">
        <v>166</v>
      </c>
      <c r="C137" s="86" t="s">
        <v>290</v>
      </c>
      <c r="D137" s="135" t="s">
        <v>5</v>
      </c>
      <c r="E137" s="136">
        <v>10.23</v>
      </c>
      <c r="F137" s="257"/>
      <c r="G137" s="250"/>
      <c r="H137" s="258"/>
      <c r="I137" s="252"/>
      <c r="J137" s="292">
        <v>501</v>
      </c>
    </row>
    <row r="138" spans="1:10" ht="13.5" thickBot="1">
      <c r="A138" s="4"/>
      <c r="B138" s="202" t="s">
        <v>167</v>
      </c>
      <c r="C138" s="204" t="s">
        <v>284</v>
      </c>
      <c r="D138" s="205" t="s">
        <v>5</v>
      </c>
      <c r="E138" s="206">
        <f>189.9+103</f>
        <v>292.89999999999998</v>
      </c>
      <c r="F138" s="257"/>
      <c r="G138" s="250"/>
      <c r="H138" s="258"/>
      <c r="I138" s="252"/>
      <c r="J138" s="312">
        <v>13</v>
      </c>
    </row>
    <row r="139" spans="1:10" ht="13.5" customHeight="1" thickBot="1">
      <c r="A139" s="4"/>
      <c r="B139" s="458" t="s">
        <v>44</v>
      </c>
      <c r="C139" s="459"/>
      <c r="D139" s="459"/>
      <c r="E139" s="459"/>
      <c r="F139" s="459"/>
      <c r="G139" s="459"/>
      <c r="H139" s="459"/>
      <c r="I139" s="459"/>
      <c r="J139" s="460"/>
    </row>
    <row r="140" spans="1:10" ht="12.75">
      <c r="A140" s="4"/>
      <c r="B140" s="202" t="s">
        <v>168</v>
      </c>
      <c r="C140" s="207" t="s">
        <v>291</v>
      </c>
      <c r="D140" s="149" t="s">
        <v>17</v>
      </c>
      <c r="E140" s="87">
        <f>2+3</f>
        <v>5</v>
      </c>
      <c r="F140" s="87"/>
      <c r="G140" s="134"/>
      <c r="H140" s="91"/>
      <c r="I140" s="36"/>
      <c r="J140" s="302">
        <v>13</v>
      </c>
    </row>
    <row r="141" spans="1:10" ht="12.75">
      <c r="A141" s="4"/>
      <c r="B141" s="202" t="s">
        <v>169</v>
      </c>
      <c r="C141" s="88" t="s">
        <v>293</v>
      </c>
      <c r="D141" s="149" t="s">
        <v>17</v>
      </c>
      <c r="E141" s="136">
        <f>3+5</f>
        <v>8</v>
      </c>
      <c r="F141" s="84"/>
      <c r="G141" s="137"/>
      <c r="H141" s="59"/>
      <c r="I141" s="176"/>
      <c r="J141" s="292">
        <v>13</v>
      </c>
    </row>
    <row r="142" spans="1:10" ht="12.75">
      <c r="A142" s="4"/>
      <c r="B142" s="202" t="s">
        <v>170</v>
      </c>
      <c r="C142" s="88" t="s">
        <v>294</v>
      </c>
      <c r="D142" s="149" t="s">
        <v>17</v>
      </c>
      <c r="E142" s="136">
        <f>1+3</f>
        <v>4</v>
      </c>
      <c r="F142" s="84"/>
      <c r="G142" s="137"/>
      <c r="H142" s="59"/>
      <c r="I142" s="176"/>
      <c r="J142" s="292">
        <v>13</v>
      </c>
    </row>
    <row r="143" spans="1:10" ht="12.75">
      <c r="A143" s="4"/>
      <c r="B143" s="202" t="s">
        <v>171</v>
      </c>
      <c r="C143" s="88" t="s">
        <v>295</v>
      </c>
      <c r="D143" s="149" t="s">
        <v>17</v>
      </c>
      <c r="E143" s="136">
        <v>1</v>
      </c>
      <c r="F143" s="84"/>
      <c r="G143" s="137"/>
      <c r="H143" s="59"/>
      <c r="I143" s="176"/>
      <c r="J143" s="292">
        <v>13</v>
      </c>
    </row>
    <row r="144" spans="1:10" ht="13.5" thickBot="1">
      <c r="A144" s="4"/>
      <c r="B144" s="202" t="s">
        <v>172</v>
      </c>
      <c r="C144" s="208" t="s">
        <v>292</v>
      </c>
      <c r="D144" s="149" t="s">
        <v>17</v>
      </c>
      <c r="E144" s="206">
        <f>39+6</f>
        <v>45</v>
      </c>
      <c r="F144" s="132"/>
      <c r="G144" s="209"/>
      <c r="H144" s="34"/>
      <c r="I144" s="210"/>
      <c r="J144" s="312">
        <v>13</v>
      </c>
    </row>
    <row r="145" spans="1:12" ht="13.5" customHeight="1" thickBot="1">
      <c r="A145" s="4"/>
      <c r="B145" s="458" t="s">
        <v>45</v>
      </c>
      <c r="C145" s="459"/>
      <c r="D145" s="459"/>
      <c r="E145" s="459"/>
      <c r="F145" s="459"/>
      <c r="G145" s="459"/>
      <c r="H145" s="459"/>
      <c r="I145" s="459"/>
      <c r="J145" s="460"/>
    </row>
    <row r="146" spans="1:12" ht="13.5" thickBot="1">
      <c r="A146" s="4"/>
      <c r="B146" s="200" t="s">
        <v>173</v>
      </c>
      <c r="C146" s="175" t="s">
        <v>296</v>
      </c>
      <c r="D146" s="122" t="s">
        <v>17</v>
      </c>
      <c r="E146" s="132">
        <v>63</v>
      </c>
      <c r="F146" s="133"/>
      <c r="G146" s="134"/>
      <c r="H146" s="34"/>
      <c r="I146" s="33"/>
      <c r="J146" s="313">
        <v>24</v>
      </c>
    </row>
    <row r="147" spans="1:12" ht="12.75" customHeight="1" thickBot="1">
      <c r="A147" s="4"/>
      <c r="B147" s="458" t="s">
        <v>63</v>
      </c>
      <c r="C147" s="459"/>
      <c r="D147" s="459"/>
      <c r="E147" s="459"/>
      <c r="F147" s="459"/>
      <c r="G147" s="459"/>
      <c r="H147" s="459"/>
      <c r="I147" s="459"/>
      <c r="J147" s="460"/>
    </row>
    <row r="148" spans="1:12" ht="13.5" thickBot="1">
      <c r="A148" s="4"/>
      <c r="B148" s="186" t="s">
        <v>270</v>
      </c>
      <c r="C148" s="207" t="s">
        <v>283</v>
      </c>
      <c r="D148" s="122" t="s">
        <v>48</v>
      </c>
      <c r="E148" s="132">
        <v>5709</v>
      </c>
      <c r="F148" s="133"/>
      <c r="G148" s="134"/>
      <c r="H148" s="34"/>
      <c r="I148" s="33"/>
      <c r="J148" s="302">
        <v>7</v>
      </c>
    </row>
    <row r="149" spans="1:12" ht="13.5" customHeight="1" thickBot="1">
      <c r="A149" s="4"/>
      <c r="B149" s="4"/>
      <c r="C149" s="463" t="s">
        <v>51</v>
      </c>
      <c r="D149" s="464"/>
      <c r="E149" s="465"/>
      <c r="F149" s="246"/>
      <c r="G149" s="166"/>
      <c r="H149" s="168"/>
      <c r="I149" s="165"/>
      <c r="J149" s="311"/>
    </row>
    <row r="150" spans="1:12">
      <c r="A150" s="4"/>
      <c r="B150" s="4"/>
      <c r="C150" s="89" t="s">
        <v>297</v>
      </c>
      <c r="D150" s="5"/>
      <c r="E150" s="395"/>
      <c r="F150" s="7"/>
      <c r="G150" s="27"/>
      <c r="H150" s="27"/>
      <c r="I150" s="27"/>
      <c r="J150" s="62"/>
    </row>
    <row r="151" spans="1:12" s="48" customFormat="1" ht="12.75" thickBot="1">
      <c r="A151" s="1"/>
      <c r="B151" s="1"/>
      <c r="C151" s="26"/>
      <c r="D151" s="5"/>
      <c r="E151" s="395"/>
      <c r="F151" s="7"/>
      <c r="G151" s="27"/>
      <c r="H151" s="27"/>
      <c r="I151" s="27"/>
      <c r="J151" s="62"/>
      <c r="L151" s="10"/>
    </row>
    <row r="152" spans="1:12" s="48" customFormat="1" ht="12.75" thickBot="1">
      <c r="A152" s="1"/>
      <c r="B152" s="1"/>
      <c r="C152" s="444" t="s">
        <v>10</v>
      </c>
      <c r="D152" s="446" t="s">
        <v>0</v>
      </c>
      <c r="E152" s="448" t="s">
        <v>1</v>
      </c>
      <c r="F152" s="440" t="s">
        <v>12</v>
      </c>
      <c r="G152" s="442" t="s">
        <v>13</v>
      </c>
      <c r="H152" s="438" t="s">
        <v>3</v>
      </c>
      <c r="I152" s="438" t="s">
        <v>7</v>
      </c>
      <c r="J152" s="436" t="s">
        <v>302</v>
      </c>
      <c r="L152" s="10"/>
    </row>
    <row r="153" spans="1:12" s="48" customFormat="1" ht="12.75" thickBot="1">
      <c r="A153" s="1"/>
      <c r="B153" s="1"/>
      <c r="C153" s="445"/>
      <c r="D153" s="447"/>
      <c r="E153" s="449" t="s">
        <v>2</v>
      </c>
      <c r="F153" s="441" t="s">
        <v>2</v>
      </c>
      <c r="G153" s="443"/>
      <c r="H153" s="439"/>
      <c r="I153" s="439"/>
      <c r="J153" s="437"/>
      <c r="L153" s="10"/>
    </row>
    <row r="154" spans="1:12" s="48" customFormat="1" ht="4.5" hidden="1" customHeight="1" thickBot="1">
      <c r="A154" s="1"/>
      <c r="B154" s="1"/>
      <c r="C154" s="6"/>
      <c r="D154" s="5"/>
      <c r="E154" s="395"/>
      <c r="F154" s="7"/>
      <c r="G154" s="8"/>
      <c r="H154" s="8"/>
      <c r="I154" s="8"/>
      <c r="J154" s="314"/>
      <c r="L154" s="10"/>
    </row>
    <row r="155" spans="1:12" s="48" customFormat="1" ht="16.5" thickBot="1">
      <c r="A155" s="1"/>
      <c r="B155" s="182" t="s">
        <v>174</v>
      </c>
      <c r="C155" s="73" t="s">
        <v>9</v>
      </c>
      <c r="D155" s="74"/>
      <c r="E155" s="411"/>
      <c r="F155" s="74"/>
      <c r="G155" s="74"/>
      <c r="H155" s="74"/>
      <c r="I155" s="75"/>
      <c r="J155" s="315"/>
      <c r="L155" s="10"/>
    </row>
    <row r="156" spans="1:12" s="48" customFormat="1" ht="16.5" thickBot="1">
      <c r="A156" s="1"/>
      <c r="B156" s="184" t="s">
        <v>175</v>
      </c>
      <c r="C156" s="66" t="s">
        <v>64</v>
      </c>
      <c r="D156" s="71"/>
      <c r="E156" s="412"/>
      <c r="F156" s="71"/>
      <c r="G156" s="71"/>
      <c r="H156" s="71"/>
      <c r="I156" s="72"/>
      <c r="J156" s="316"/>
      <c r="L156" s="10"/>
    </row>
    <row r="157" spans="1:12" s="48" customFormat="1" ht="12.75">
      <c r="A157" s="1"/>
      <c r="B157" s="185" t="s">
        <v>176</v>
      </c>
      <c r="C157" s="96" t="s">
        <v>316</v>
      </c>
      <c r="D157" s="97" t="s">
        <v>5</v>
      </c>
      <c r="E157" s="98">
        <v>1509</v>
      </c>
      <c r="F157" s="98"/>
      <c r="G157" s="60"/>
      <c r="H157" s="59"/>
      <c r="I157" s="36"/>
      <c r="J157" s="302">
        <v>501</v>
      </c>
      <c r="L157" s="10"/>
    </row>
    <row r="158" spans="1:12" s="48" customFormat="1" ht="12.75">
      <c r="A158" s="1"/>
      <c r="B158" s="369" t="s">
        <v>177</v>
      </c>
      <c r="C158" s="388" t="s">
        <v>371</v>
      </c>
      <c r="D158" s="386" t="s">
        <v>17</v>
      </c>
      <c r="E158" s="387">
        <v>6</v>
      </c>
      <c r="F158" s="95"/>
      <c r="G158" s="366"/>
      <c r="H158" s="367"/>
      <c r="I158" s="368"/>
      <c r="J158" s="302">
        <v>501</v>
      </c>
      <c r="L158" s="10"/>
    </row>
    <row r="159" spans="1:12" s="48" customFormat="1" ht="12.75">
      <c r="A159" s="1"/>
      <c r="B159" s="369" t="s">
        <v>178</v>
      </c>
      <c r="C159" s="388" t="s">
        <v>372</v>
      </c>
      <c r="D159" s="386" t="s">
        <v>17</v>
      </c>
      <c r="E159" s="387">
        <v>5</v>
      </c>
      <c r="F159" s="95"/>
      <c r="G159" s="366"/>
      <c r="H159" s="367"/>
      <c r="I159" s="368"/>
      <c r="J159" s="302">
        <v>501</v>
      </c>
      <c r="L159" s="10"/>
    </row>
    <row r="160" spans="1:12" s="48" customFormat="1" ht="12.75">
      <c r="A160" s="1"/>
      <c r="B160" s="369" t="s">
        <v>373</v>
      </c>
      <c r="C160" s="57" t="s">
        <v>314</v>
      </c>
      <c r="D160" s="61" t="s">
        <v>17</v>
      </c>
      <c r="E160" s="94">
        <v>34</v>
      </c>
      <c r="F160" s="95"/>
      <c r="G160" s="60"/>
      <c r="H160" s="59"/>
      <c r="I160" s="36"/>
      <c r="J160" s="302">
        <v>24</v>
      </c>
      <c r="L160" s="10"/>
    </row>
    <row r="161" spans="1:29" s="48" customFormat="1" ht="13.5" thickBot="1">
      <c r="A161" s="1"/>
      <c r="B161" s="186" t="s">
        <v>374</v>
      </c>
      <c r="C161" s="57" t="s">
        <v>315</v>
      </c>
      <c r="D161" s="61" t="s">
        <v>17</v>
      </c>
      <c r="E161" s="94">
        <v>83</v>
      </c>
      <c r="F161" s="95"/>
      <c r="G161" s="60"/>
      <c r="H161" s="59"/>
      <c r="I161" s="33"/>
      <c r="J161" s="313">
        <v>24</v>
      </c>
      <c r="L161" s="10"/>
    </row>
    <row r="162" spans="1:29" s="48" customFormat="1" ht="13.5" customHeight="1" thickBot="1">
      <c r="A162" s="1"/>
      <c r="B162" s="1"/>
      <c r="C162" s="463" t="s">
        <v>80</v>
      </c>
      <c r="D162" s="464"/>
      <c r="E162" s="465"/>
      <c r="F162" s="246"/>
      <c r="G162" s="166"/>
      <c r="H162" s="168"/>
      <c r="I162" s="165"/>
      <c r="J162" s="293"/>
      <c r="L162" s="10"/>
    </row>
    <row r="163" spans="1:29" ht="12.75" thickBot="1">
      <c r="A163" s="4"/>
      <c r="B163" s="4"/>
      <c r="C163" s="26"/>
      <c r="D163" s="5"/>
      <c r="E163" s="395"/>
      <c r="F163" s="7"/>
      <c r="G163" s="27"/>
      <c r="H163" s="27"/>
      <c r="I163" s="27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2.75" customHeight="1" thickBot="1">
      <c r="A164" s="4"/>
      <c r="B164" s="4"/>
      <c r="C164" s="444" t="s">
        <v>10</v>
      </c>
      <c r="D164" s="446" t="s">
        <v>0</v>
      </c>
      <c r="E164" s="448" t="s">
        <v>1</v>
      </c>
      <c r="F164" s="440" t="s">
        <v>12</v>
      </c>
      <c r="G164" s="442" t="s">
        <v>13</v>
      </c>
      <c r="H164" s="438" t="s">
        <v>3</v>
      </c>
      <c r="I164" s="438" t="s">
        <v>7</v>
      </c>
      <c r="J164" s="436" t="s">
        <v>302</v>
      </c>
      <c r="K164" s="1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1.25" customHeight="1" thickBot="1">
      <c r="A165" s="4"/>
      <c r="B165" s="4"/>
      <c r="C165" s="445"/>
      <c r="D165" s="447"/>
      <c r="E165" s="449" t="s">
        <v>2</v>
      </c>
      <c r="F165" s="441" t="s">
        <v>2</v>
      </c>
      <c r="G165" s="443"/>
      <c r="H165" s="439"/>
      <c r="I165" s="439"/>
      <c r="J165" s="437"/>
      <c r="K165" s="1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5.25" hidden="1" customHeight="1" thickBot="1">
      <c r="A166" s="4"/>
      <c r="B166" s="4"/>
      <c r="C166" s="6"/>
      <c r="D166" s="5"/>
      <c r="E166" s="395"/>
      <c r="F166" s="7"/>
      <c r="G166" s="8"/>
      <c r="H166" s="8"/>
      <c r="I166" s="8"/>
      <c r="J166" s="314"/>
      <c r="K166" s="1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6.5" thickBot="1">
      <c r="A167" s="4"/>
      <c r="B167" s="182" t="s">
        <v>179</v>
      </c>
      <c r="C167" s="73" t="s">
        <v>11</v>
      </c>
      <c r="D167" s="74"/>
      <c r="E167" s="411"/>
      <c r="F167" s="74"/>
      <c r="G167" s="74"/>
      <c r="H167" s="74"/>
      <c r="I167" s="75"/>
      <c r="J167" s="315"/>
      <c r="K167" s="1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2.75" customHeight="1" thickBot="1">
      <c r="A168" s="4"/>
      <c r="B168" s="184" t="s">
        <v>181</v>
      </c>
      <c r="C168" s="66" t="s">
        <v>18</v>
      </c>
      <c r="D168" s="67"/>
      <c r="E168" s="401"/>
      <c r="F168" s="67"/>
      <c r="G168" s="67"/>
      <c r="H168" s="67"/>
      <c r="I168" s="68"/>
      <c r="J168" s="296"/>
      <c r="K168" s="1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2.75">
      <c r="A169" s="4"/>
      <c r="B169" s="185" t="s">
        <v>180</v>
      </c>
      <c r="C169" s="197" t="s">
        <v>317</v>
      </c>
      <c r="D169" s="141" t="s">
        <v>17</v>
      </c>
      <c r="E169" s="413">
        <v>1</v>
      </c>
      <c r="F169" s="99"/>
      <c r="G169" s="69"/>
      <c r="H169" s="145"/>
      <c r="I169" s="70"/>
      <c r="J169" s="317">
        <v>79</v>
      </c>
      <c r="K169" s="1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2.75">
      <c r="A170" s="4"/>
      <c r="B170" s="248" t="s">
        <v>182</v>
      </c>
      <c r="C170" s="197" t="s">
        <v>318</v>
      </c>
      <c r="D170" s="142" t="s">
        <v>17</v>
      </c>
      <c r="E170" s="414">
        <v>71</v>
      </c>
      <c r="F170" s="140"/>
      <c r="G170" s="69"/>
      <c r="H170" s="59"/>
      <c r="I170" s="70"/>
      <c r="J170" s="317">
        <v>79</v>
      </c>
      <c r="K170" s="1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2.75">
      <c r="A171" s="4"/>
      <c r="B171" s="248" t="s">
        <v>183</v>
      </c>
      <c r="C171" s="197" t="s">
        <v>319</v>
      </c>
      <c r="D171" s="142" t="s">
        <v>17</v>
      </c>
      <c r="E171" s="414">
        <v>57</v>
      </c>
      <c r="F171" s="140"/>
      <c r="G171" s="69"/>
      <c r="H171" s="59"/>
      <c r="I171" s="70"/>
      <c r="J171" s="317">
        <v>79</v>
      </c>
      <c r="K171" s="1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2.75">
      <c r="A172" s="4"/>
      <c r="B172" s="248" t="s">
        <v>184</v>
      </c>
      <c r="C172" s="362" t="s">
        <v>379</v>
      </c>
      <c r="D172" s="142" t="s">
        <v>17</v>
      </c>
      <c r="E172" s="413">
        <f>26+33</f>
        <v>59</v>
      </c>
      <c r="F172" s="99"/>
      <c r="G172" s="69"/>
      <c r="H172" s="145"/>
      <c r="I172" s="70"/>
      <c r="J172" s="317">
        <v>79</v>
      </c>
      <c r="K172" s="1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2.75">
      <c r="A173" s="4"/>
      <c r="B173" s="248" t="s">
        <v>185</v>
      </c>
      <c r="C173" s="197" t="s">
        <v>320</v>
      </c>
      <c r="D173" s="142" t="s">
        <v>17</v>
      </c>
      <c r="E173" s="413">
        <v>10</v>
      </c>
      <c r="F173" s="143"/>
      <c r="G173" s="69"/>
      <c r="H173" s="145"/>
      <c r="I173" s="70"/>
      <c r="J173" s="317">
        <v>79</v>
      </c>
      <c r="K173" s="1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2.75">
      <c r="A174" s="4"/>
      <c r="B174" s="248" t="s">
        <v>186</v>
      </c>
      <c r="C174" s="197" t="s">
        <v>321</v>
      </c>
      <c r="D174" s="142" t="s">
        <v>17</v>
      </c>
      <c r="E174" s="413">
        <f>E172</f>
        <v>59</v>
      </c>
      <c r="F174" s="99"/>
      <c r="G174" s="69"/>
      <c r="H174" s="145"/>
      <c r="I174" s="70"/>
      <c r="J174" s="317">
        <v>23</v>
      </c>
      <c r="K174" s="1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2.75">
      <c r="A175" s="4"/>
      <c r="B175" s="248" t="s">
        <v>187</v>
      </c>
      <c r="C175" s="197" t="s">
        <v>322</v>
      </c>
      <c r="D175" s="142" t="s">
        <v>17</v>
      </c>
      <c r="E175" s="413">
        <f>E171</f>
        <v>57</v>
      </c>
      <c r="F175" s="144"/>
      <c r="G175" s="69"/>
      <c r="H175" s="145"/>
      <c r="I175" s="70"/>
      <c r="J175" s="317">
        <v>116</v>
      </c>
      <c r="K175" s="1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2.75">
      <c r="A176" s="4"/>
      <c r="B176" s="248" t="s">
        <v>188</v>
      </c>
      <c r="C176" s="197" t="s">
        <v>323</v>
      </c>
      <c r="D176" s="141" t="s">
        <v>5</v>
      </c>
      <c r="E176" s="413">
        <f>928+E173*2-50</f>
        <v>898</v>
      </c>
      <c r="F176" s="144"/>
      <c r="G176" s="69"/>
      <c r="H176" s="145"/>
      <c r="I176" s="70"/>
      <c r="J176" s="317">
        <v>105</v>
      </c>
      <c r="K176" s="1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2.75">
      <c r="A177" s="4"/>
      <c r="B177" s="248" t="s">
        <v>189</v>
      </c>
      <c r="C177" s="197" t="s">
        <v>324</v>
      </c>
      <c r="D177" s="141" t="s">
        <v>5</v>
      </c>
      <c r="E177" s="413">
        <v>1438</v>
      </c>
      <c r="F177" s="144"/>
      <c r="G177" s="69"/>
      <c r="H177" s="145"/>
      <c r="I177" s="70"/>
      <c r="J177" s="317">
        <v>505</v>
      </c>
      <c r="K177" s="1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2.75">
      <c r="A178" s="4"/>
      <c r="B178" s="248" t="s">
        <v>190</v>
      </c>
      <c r="C178" s="197" t="s">
        <v>325</v>
      </c>
      <c r="D178" s="141" t="s">
        <v>5</v>
      </c>
      <c r="E178" s="413">
        <f>E171*2</f>
        <v>114</v>
      </c>
      <c r="F178" s="99"/>
      <c r="G178" s="69"/>
      <c r="H178" s="145"/>
      <c r="I178" s="70"/>
      <c r="J178" s="317">
        <v>505</v>
      </c>
      <c r="K178" s="1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2.75">
      <c r="A179" s="4"/>
      <c r="B179" s="248" t="s">
        <v>191</v>
      </c>
      <c r="C179" s="197" t="s">
        <v>326</v>
      </c>
      <c r="D179" s="141" t="s">
        <v>5</v>
      </c>
      <c r="E179" s="413">
        <v>1028</v>
      </c>
      <c r="F179" s="144"/>
      <c r="G179" s="69"/>
      <c r="H179" s="145"/>
      <c r="I179" s="70"/>
      <c r="J179" s="317">
        <v>505</v>
      </c>
      <c r="K179" s="13"/>
    </row>
    <row r="180" spans="1:29" s="11" customFormat="1" ht="12.75">
      <c r="A180" s="4"/>
      <c r="B180" s="248" t="s">
        <v>192</v>
      </c>
      <c r="C180" s="197" t="s">
        <v>327</v>
      </c>
      <c r="D180" s="141" t="s">
        <v>5</v>
      </c>
      <c r="E180" s="413">
        <v>26</v>
      </c>
      <c r="F180" s="144"/>
      <c r="G180" s="69"/>
      <c r="H180" s="145"/>
      <c r="I180" s="70"/>
      <c r="J180" s="317">
        <v>23</v>
      </c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s="11" customFormat="1" ht="12.75">
      <c r="A181" s="4"/>
      <c r="B181" s="248" t="s">
        <v>193</v>
      </c>
      <c r="C181" s="197" t="s">
        <v>328</v>
      </c>
      <c r="D181" s="141" t="s">
        <v>5</v>
      </c>
      <c r="E181" s="413">
        <f>E183</f>
        <v>1438</v>
      </c>
      <c r="F181" s="100"/>
      <c r="G181" s="69"/>
      <c r="H181" s="145"/>
      <c r="I181" s="70"/>
      <c r="J181" s="317">
        <v>505</v>
      </c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s="11" customFormat="1" ht="12.75">
      <c r="A182" s="4"/>
      <c r="B182" s="248" t="s">
        <v>194</v>
      </c>
      <c r="C182" s="197" t="s">
        <v>329</v>
      </c>
      <c r="D182" s="141" t="s">
        <v>17</v>
      </c>
      <c r="E182" s="413">
        <f>E174</f>
        <v>59</v>
      </c>
      <c r="F182" s="99"/>
      <c r="G182" s="69"/>
      <c r="H182" s="145"/>
      <c r="I182" s="70"/>
      <c r="J182" s="317">
        <v>408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s="11" customFormat="1" ht="13.5" thickBot="1">
      <c r="A183" s="4"/>
      <c r="B183" s="248" t="s">
        <v>195</v>
      </c>
      <c r="C183" s="197" t="s">
        <v>330</v>
      </c>
      <c r="D183" s="141" t="s">
        <v>5</v>
      </c>
      <c r="E183" s="413">
        <f>E177</f>
        <v>1438</v>
      </c>
      <c r="F183" s="99"/>
      <c r="G183" s="69"/>
      <c r="H183" s="145"/>
      <c r="I183" s="169"/>
      <c r="J183" s="307">
        <v>105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s="11" customFormat="1" ht="13.5" customHeight="1" thickBot="1">
      <c r="A184" s="4"/>
      <c r="B184" s="4"/>
      <c r="C184" s="463" t="s">
        <v>50</v>
      </c>
      <c r="D184" s="464"/>
      <c r="E184" s="465"/>
      <c r="F184" s="246"/>
      <c r="G184" s="170"/>
      <c r="H184" s="171"/>
      <c r="I184" s="172"/>
      <c r="J184" s="293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s="11" customFormat="1" ht="12.75" thickBot="1">
      <c r="A185" s="4"/>
      <c r="B185" s="4"/>
      <c r="C185" s="26"/>
      <c r="D185" s="5"/>
      <c r="E185" s="395"/>
      <c r="F185" s="7"/>
      <c r="G185" s="139"/>
      <c r="H185" s="139"/>
      <c r="I185" s="139"/>
      <c r="J185" s="101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s="11" customFormat="1" ht="12.75" thickBot="1">
      <c r="A186" s="4"/>
      <c r="B186" s="4"/>
      <c r="C186" s="444" t="s">
        <v>10</v>
      </c>
      <c r="D186" s="446" t="s">
        <v>0</v>
      </c>
      <c r="E186" s="448" t="s">
        <v>1</v>
      </c>
      <c r="F186" s="440" t="s">
        <v>12</v>
      </c>
      <c r="G186" s="442" t="s">
        <v>13</v>
      </c>
      <c r="H186" s="438" t="s">
        <v>3</v>
      </c>
      <c r="I186" s="438" t="s">
        <v>7</v>
      </c>
      <c r="J186" s="436" t="s">
        <v>302</v>
      </c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s="11" customFormat="1" ht="12" customHeight="1" thickBot="1">
      <c r="A187" s="4"/>
      <c r="B187" s="4"/>
      <c r="C187" s="445"/>
      <c r="D187" s="447"/>
      <c r="E187" s="449" t="s">
        <v>2</v>
      </c>
      <c r="F187" s="441" t="s">
        <v>2</v>
      </c>
      <c r="G187" s="443"/>
      <c r="H187" s="439"/>
      <c r="I187" s="439"/>
      <c r="J187" s="437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s="11" customFormat="1" ht="5.25" hidden="1" customHeight="1" thickBot="1">
      <c r="A188" s="4"/>
      <c r="B188" s="4"/>
      <c r="C188" s="6"/>
      <c r="D188" s="5"/>
      <c r="E188" s="395"/>
      <c r="F188" s="7"/>
      <c r="G188" s="8"/>
      <c r="H188" s="8"/>
      <c r="I188" s="8"/>
      <c r="J188" s="314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s="11" customFormat="1" ht="16.5" thickBot="1">
      <c r="A189" s="4"/>
      <c r="B189" s="182" t="s">
        <v>179</v>
      </c>
      <c r="C189" s="108" t="s">
        <v>11</v>
      </c>
      <c r="D189" s="109"/>
      <c r="E189" s="411"/>
      <c r="F189" s="109"/>
      <c r="G189" s="109"/>
      <c r="H189" s="109"/>
      <c r="I189" s="110"/>
      <c r="J189" s="315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s="11" customFormat="1" ht="16.5" thickBot="1">
      <c r="A190" s="4"/>
      <c r="B190" s="184" t="s">
        <v>196</v>
      </c>
      <c r="C190" s="66" t="s">
        <v>64</v>
      </c>
      <c r="D190" s="71"/>
      <c r="E190" s="412"/>
      <c r="F190" s="71"/>
      <c r="G190" s="71"/>
      <c r="H190" s="71"/>
      <c r="I190" s="72"/>
      <c r="J190" s="316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s="11" customFormat="1" ht="12.75">
      <c r="A191" s="4"/>
      <c r="B191" s="185" t="s">
        <v>197</v>
      </c>
      <c r="C191" s="197" t="s">
        <v>317</v>
      </c>
      <c r="D191" s="141" t="s">
        <v>17</v>
      </c>
      <c r="E191" s="413">
        <v>6</v>
      </c>
      <c r="F191" s="99"/>
      <c r="G191" s="69"/>
      <c r="H191" s="145"/>
      <c r="I191" s="70"/>
      <c r="J191" s="317">
        <v>79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s="11" customFormat="1" ht="12.75">
      <c r="A192" s="4"/>
      <c r="B192" s="198" t="s">
        <v>198</v>
      </c>
      <c r="C192" s="197" t="s">
        <v>318</v>
      </c>
      <c r="D192" s="142" t="s">
        <v>17</v>
      </c>
      <c r="E192" s="414">
        <v>71</v>
      </c>
      <c r="F192" s="140"/>
      <c r="G192" s="69"/>
      <c r="H192" s="59"/>
      <c r="I192" s="70"/>
      <c r="J192" s="317">
        <v>79</v>
      </c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s="11" customFormat="1" ht="12.75">
      <c r="A193" s="4"/>
      <c r="B193" s="198" t="s">
        <v>199</v>
      </c>
      <c r="C193" s="197" t="s">
        <v>331</v>
      </c>
      <c r="D193" s="142" t="s">
        <v>17</v>
      </c>
      <c r="E193" s="413">
        <v>10</v>
      </c>
      <c r="F193" s="140"/>
      <c r="G193" s="69"/>
      <c r="H193" s="145"/>
      <c r="I193" s="70"/>
      <c r="J193" s="317">
        <v>79</v>
      </c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s="11" customFormat="1" ht="12.75">
      <c r="A194" s="4"/>
      <c r="B194" s="198" t="s">
        <v>200</v>
      </c>
      <c r="C194" s="197" t="s">
        <v>319</v>
      </c>
      <c r="D194" s="142" t="s">
        <v>17</v>
      </c>
      <c r="E194" s="414">
        <v>183</v>
      </c>
      <c r="F194" s="140"/>
      <c r="G194" s="69"/>
      <c r="H194" s="59"/>
      <c r="I194" s="70"/>
      <c r="J194" s="317">
        <v>79</v>
      </c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s="11" customFormat="1" ht="12.75">
      <c r="A195" s="4"/>
      <c r="B195" s="198" t="s">
        <v>201</v>
      </c>
      <c r="C195" s="362" t="s">
        <v>379</v>
      </c>
      <c r="D195" s="142" t="s">
        <v>17</v>
      </c>
      <c r="E195" s="413">
        <f>64+119</f>
        <v>183</v>
      </c>
      <c r="F195" s="99"/>
      <c r="G195" s="69"/>
      <c r="H195" s="145"/>
      <c r="I195" s="70"/>
      <c r="J195" s="317">
        <v>79</v>
      </c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s="11" customFormat="1" ht="12.75">
      <c r="A196" s="4"/>
      <c r="B196" s="198" t="s">
        <v>202</v>
      </c>
      <c r="C196" s="197" t="s">
        <v>320</v>
      </c>
      <c r="D196" s="142" t="s">
        <v>17</v>
      </c>
      <c r="E196" s="413">
        <v>40</v>
      </c>
      <c r="F196" s="143"/>
      <c r="G196" s="69"/>
      <c r="H196" s="145"/>
      <c r="I196" s="70"/>
      <c r="J196" s="317">
        <v>79</v>
      </c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s="11" customFormat="1" ht="12.75">
      <c r="A197" s="4"/>
      <c r="B197" s="198" t="s">
        <v>203</v>
      </c>
      <c r="C197" s="197" t="s">
        <v>321</v>
      </c>
      <c r="D197" s="142" t="s">
        <v>17</v>
      </c>
      <c r="E197" s="413">
        <f>E195</f>
        <v>183</v>
      </c>
      <c r="F197" s="99"/>
      <c r="G197" s="69"/>
      <c r="H197" s="145"/>
      <c r="I197" s="70"/>
      <c r="J197" s="317">
        <v>23</v>
      </c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s="11" customFormat="1" ht="12.75">
      <c r="A198" s="4"/>
      <c r="B198" s="198" t="s">
        <v>204</v>
      </c>
      <c r="C198" s="197" t="s">
        <v>332</v>
      </c>
      <c r="D198" s="142" t="s">
        <v>17</v>
      </c>
      <c r="E198" s="413">
        <v>4</v>
      </c>
      <c r="F198" s="144"/>
      <c r="G198" s="69"/>
      <c r="H198" s="145"/>
      <c r="I198" s="70"/>
      <c r="J198" s="317">
        <v>116</v>
      </c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s="11" customFormat="1" ht="12.75">
      <c r="A199" s="4"/>
      <c r="B199" s="198" t="s">
        <v>205</v>
      </c>
      <c r="C199" s="197" t="s">
        <v>333</v>
      </c>
      <c r="D199" s="142" t="s">
        <v>17</v>
      </c>
      <c r="E199" s="413">
        <v>85</v>
      </c>
      <c r="F199" s="144"/>
      <c r="G199" s="69"/>
      <c r="H199" s="145"/>
      <c r="I199" s="70"/>
      <c r="J199" s="317">
        <v>116</v>
      </c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s="11" customFormat="1" ht="12.75">
      <c r="A200" s="4"/>
      <c r="B200" s="198" t="s">
        <v>206</v>
      </c>
      <c r="C200" s="197" t="s">
        <v>322</v>
      </c>
      <c r="D200" s="142" t="s">
        <v>17</v>
      </c>
      <c r="E200" s="413">
        <v>183</v>
      </c>
      <c r="F200" s="144"/>
      <c r="G200" s="69"/>
      <c r="H200" s="145"/>
      <c r="I200" s="70"/>
      <c r="J200" s="317">
        <v>116</v>
      </c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s="11" customFormat="1" ht="12.75">
      <c r="A201" s="4"/>
      <c r="B201" s="198" t="s">
        <v>207</v>
      </c>
      <c r="C201" s="197" t="s">
        <v>323</v>
      </c>
      <c r="D201" s="141" t="s">
        <v>5</v>
      </c>
      <c r="E201" s="413">
        <v>958</v>
      </c>
      <c r="F201" s="144"/>
      <c r="G201" s="69"/>
      <c r="H201" s="145"/>
      <c r="I201" s="70"/>
      <c r="J201" s="317">
        <v>105</v>
      </c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s="11" customFormat="1" ht="12.75">
      <c r="A202" s="4"/>
      <c r="B202" s="198" t="s">
        <v>208</v>
      </c>
      <c r="C202" s="197" t="s">
        <v>324</v>
      </c>
      <c r="D202" s="141" t="s">
        <v>5</v>
      </c>
      <c r="E202" s="413">
        <v>6196</v>
      </c>
      <c r="F202" s="144"/>
      <c r="G202" s="69"/>
      <c r="H202" s="145"/>
      <c r="I202" s="70"/>
      <c r="J202" s="317">
        <v>505</v>
      </c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s="11" customFormat="1" ht="12.75">
      <c r="A203" s="4"/>
      <c r="B203" s="198" t="s">
        <v>209</v>
      </c>
      <c r="C203" s="197" t="s">
        <v>334</v>
      </c>
      <c r="D203" s="141" t="s">
        <v>5</v>
      </c>
      <c r="E203" s="413">
        <v>71</v>
      </c>
      <c r="F203" s="144"/>
      <c r="G203" s="69"/>
      <c r="H203" s="145"/>
      <c r="I203" s="70"/>
      <c r="J203" s="317">
        <v>505</v>
      </c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s="11" customFormat="1" ht="12.75">
      <c r="A204" s="4"/>
      <c r="B204" s="198" t="s">
        <v>210</v>
      </c>
      <c r="C204" s="197" t="s">
        <v>335</v>
      </c>
      <c r="D204" s="141" t="s">
        <v>5</v>
      </c>
      <c r="E204" s="413">
        <v>385</v>
      </c>
      <c r="F204" s="144"/>
      <c r="G204" s="69"/>
      <c r="H204" s="145"/>
      <c r="I204" s="70"/>
      <c r="J204" s="317">
        <v>505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s="11" customFormat="1" ht="12.75">
      <c r="A205" s="4"/>
      <c r="B205" s="198" t="s">
        <v>211</v>
      </c>
      <c r="C205" s="197" t="s">
        <v>325</v>
      </c>
      <c r="D205" s="141" t="s">
        <v>5</v>
      </c>
      <c r="E205" s="413">
        <v>366</v>
      </c>
      <c r="F205" s="99"/>
      <c r="G205" s="69"/>
      <c r="H205" s="145"/>
      <c r="I205" s="70"/>
      <c r="J205" s="317">
        <v>505</v>
      </c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s="11" customFormat="1" ht="12.75">
      <c r="A206" s="4"/>
      <c r="B206" s="198" t="s">
        <v>212</v>
      </c>
      <c r="C206" s="197" t="s">
        <v>326</v>
      </c>
      <c r="D206" s="141" t="s">
        <v>5</v>
      </c>
      <c r="E206" s="413">
        <v>1028</v>
      </c>
      <c r="F206" s="144"/>
      <c r="G206" s="69"/>
      <c r="H206" s="145"/>
      <c r="I206" s="70"/>
      <c r="J206" s="317">
        <v>505</v>
      </c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s="11" customFormat="1" ht="12.75">
      <c r="A207" s="4"/>
      <c r="B207" s="198" t="s">
        <v>213</v>
      </c>
      <c r="C207" s="197" t="s">
        <v>336</v>
      </c>
      <c r="D207" s="141" t="s">
        <v>5</v>
      </c>
      <c r="E207" s="413">
        <v>97</v>
      </c>
      <c r="F207" s="144"/>
      <c r="G207" s="69"/>
      <c r="H207" s="145"/>
      <c r="I207" s="70"/>
      <c r="J207" s="317">
        <v>505</v>
      </c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s="11" customFormat="1" ht="12.75">
      <c r="A208" s="4"/>
      <c r="B208" s="198" t="s">
        <v>214</v>
      </c>
      <c r="C208" s="197" t="s">
        <v>337</v>
      </c>
      <c r="D208" s="141" t="s">
        <v>5</v>
      </c>
      <c r="E208" s="413">
        <v>50</v>
      </c>
      <c r="F208" s="144"/>
      <c r="G208" s="69"/>
      <c r="H208" s="145"/>
      <c r="I208" s="70"/>
      <c r="J208" s="317">
        <v>505</v>
      </c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s="11" customFormat="1" ht="12.75">
      <c r="A209" s="4"/>
      <c r="B209" s="198" t="s">
        <v>215</v>
      </c>
      <c r="C209" s="197" t="s">
        <v>327</v>
      </c>
      <c r="D209" s="141" t="s">
        <v>5</v>
      </c>
      <c r="E209" s="413">
        <v>100</v>
      </c>
      <c r="F209" s="144"/>
      <c r="G209" s="69"/>
      <c r="H209" s="145"/>
      <c r="I209" s="70"/>
      <c r="J209" s="317">
        <v>23</v>
      </c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s="11" customFormat="1" ht="12.75">
      <c r="A210" s="4"/>
      <c r="B210" s="198" t="s">
        <v>216</v>
      </c>
      <c r="C210" s="197" t="s">
        <v>328</v>
      </c>
      <c r="D210" s="141" t="s">
        <v>5</v>
      </c>
      <c r="E210" s="413">
        <v>4134</v>
      </c>
      <c r="F210" s="100"/>
      <c r="G210" s="69"/>
      <c r="H210" s="145"/>
      <c r="I210" s="70"/>
      <c r="J210" s="317">
        <v>505</v>
      </c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s="11" customFormat="1" ht="12.75">
      <c r="A211" s="4"/>
      <c r="B211" s="198" t="s">
        <v>217</v>
      </c>
      <c r="C211" s="197" t="s">
        <v>329</v>
      </c>
      <c r="D211" s="141" t="s">
        <v>17</v>
      </c>
      <c r="E211" s="413">
        <v>183</v>
      </c>
      <c r="F211" s="99"/>
      <c r="G211" s="69"/>
      <c r="H211" s="145"/>
      <c r="I211" s="70"/>
      <c r="J211" s="317">
        <v>408</v>
      </c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s="11" customFormat="1" ht="13.5" thickBot="1">
      <c r="A212" s="4"/>
      <c r="B212" s="198" t="s">
        <v>218</v>
      </c>
      <c r="C212" s="197" t="s">
        <v>330</v>
      </c>
      <c r="D212" s="141" t="s">
        <v>5</v>
      </c>
      <c r="E212" s="413">
        <v>6196</v>
      </c>
      <c r="F212" s="99"/>
      <c r="G212" s="69"/>
      <c r="H212" s="145"/>
      <c r="I212" s="169"/>
      <c r="J212" s="307">
        <v>105</v>
      </c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s="11" customFormat="1" ht="13.5" customHeight="1" thickBot="1">
      <c r="A213" s="4"/>
      <c r="B213" s="4"/>
      <c r="C213" s="463" t="s">
        <v>50</v>
      </c>
      <c r="D213" s="464"/>
      <c r="E213" s="465"/>
      <c r="F213" s="246"/>
      <c r="G213" s="170"/>
      <c r="H213" s="171"/>
      <c r="I213" s="172"/>
      <c r="J213" s="293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s="11" customFormat="1" ht="12.75" thickBot="1">
      <c r="A214" s="4"/>
      <c r="B214" s="4"/>
      <c r="C214" s="26"/>
      <c r="D214" s="5"/>
      <c r="E214" s="395"/>
      <c r="F214" s="7"/>
      <c r="G214" s="139"/>
      <c r="H214" s="139"/>
      <c r="I214" s="139"/>
      <c r="J214" s="101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2.75" thickBot="1">
      <c r="A215" s="4"/>
      <c r="B215" s="4"/>
      <c r="C215" s="444" t="s">
        <v>10</v>
      </c>
      <c r="D215" s="446" t="s">
        <v>0</v>
      </c>
      <c r="E215" s="448" t="s">
        <v>1</v>
      </c>
      <c r="F215" s="440" t="s">
        <v>12</v>
      </c>
      <c r="G215" s="442" t="s">
        <v>13</v>
      </c>
      <c r="H215" s="438" t="s">
        <v>3</v>
      </c>
      <c r="I215" s="438" t="s">
        <v>7</v>
      </c>
      <c r="J215" s="436" t="s">
        <v>302</v>
      </c>
      <c r="K215" s="11"/>
    </row>
    <row r="216" spans="1:29" ht="11.25" customHeight="1" thickBot="1">
      <c r="A216" s="4"/>
      <c r="B216" s="4"/>
      <c r="C216" s="445"/>
      <c r="D216" s="447"/>
      <c r="E216" s="449" t="s">
        <v>2</v>
      </c>
      <c r="F216" s="441" t="s">
        <v>2</v>
      </c>
      <c r="G216" s="443"/>
      <c r="H216" s="439"/>
      <c r="I216" s="439"/>
      <c r="J216" s="437"/>
      <c r="K216" s="11"/>
    </row>
    <row r="217" spans="1:29" ht="3" hidden="1" customHeight="1" thickBot="1">
      <c r="A217" s="4"/>
      <c r="B217" s="4"/>
      <c r="C217" s="6"/>
      <c r="D217" s="5"/>
      <c r="E217" s="395"/>
      <c r="F217" s="7"/>
      <c r="G217" s="8"/>
      <c r="H217" s="9"/>
      <c r="I217" s="9"/>
      <c r="J217" s="294"/>
      <c r="K217" s="11"/>
    </row>
    <row r="218" spans="1:29" ht="16.5" thickBot="1">
      <c r="A218" s="4"/>
      <c r="B218" s="182" t="s">
        <v>219</v>
      </c>
      <c r="C218" s="73" t="s">
        <v>19</v>
      </c>
      <c r="D218" s="74"/>
      <c r="E218" s="411"/>
      <c r="F218" s="74"/>
      <c r="G218" s="74"/>
      <c r="H218" s="74"/>
      <c r="I218" s="75"/>
      <c r="J218" s="315"/>
      <c r="K218" s="11"/>
    </row>
    <row r="219" spans="1:29" ht="16.5" thickBot="1">
      <c r="A219" s="4"/>
      <c r="B219" s="184" t="s">
        <v>220</v>
      </c>
      <c r="C219" s="66" t="s">
        <v>71</v>
      </c>
      <c r="D219" s="71"/>
      <c r="E219" s="412"/>
      <c r="F219" s="71"/>
      <c r="G219" s="71"/>
      <c r="H219" s="71"/>
      <c r="I219" s="72"/>
      <c r="J219" s="318"/>
      <c r="K219" s="11"/>
    </row>
    <row r="220" spans="1:29" ht="12.75" customHeight="1" thickBot="1">
      <c r="A220" s="4"/>
      <c r="B220" s="364" t="s">
        <v>65</v>
      </c>
      <c r="C220" s="22"/>
      <c r="D220" s="22"/>
      <c r="E220" s="415"/>
      <c r="F220" s="22"/>
      <c r="G220" s="22"/>
      <c r="H220" s="22"/>
      <c r="I220" s="22"/>
      <c r="J220" s="365"/>
      <c r="K220" s="11"/>
    </row>
    <row r="221" spans="1:29" ht="13.5" thickBot="1">
      <c r="A221" s="4"/>
      <c r="B221" s="200" t="s">
        <v>221</v>
      </c>
      <c r="C221" s="216" t="s">
        <v>362</v>
      </c>
      <c r="D221" s="212" t="s">
        <v>47</v>
      </c>
      <c r="E221" s="416">
        <v>9200</v>
      </c>
      <c r="F221" s="213"/>
      <c r="G221" s="217"/>
      <c r="H221" s="218"/>
      <c r="I221" s="226"/>
      <c r="J221" s="319">
        <v>2</v>
      </c>
      <c r="K221" s="11"/>
    </row>
    <row r="222" spans="1:29" ht="12.75" customHeight="1" thickBot="1">
      <c r="A222" s="4"/>
      <c r="B222" s="364" t="s">
        <v>46</v>
      </c>
      <c r="C222" s="22"/>
      <c r="D222" s="22"/>
      <c r="E222" s="415"/>
      <c r="F222" s="22"/>
      <c r="G222" s="22"/>
      <c r="H222" s="22"/>
      <c r="I222" s="22"/>
      <c r="J222" s="365"/>
      <c r="K222" s="11"/>
    </row>
    <row r="223" spans="1:29" ht="12.75">
      <c r="A223" s="4"/>
      <c r="B223" s="185" t="s">
        <v>222</v>
      </c>
      <c r="C223" s="211" t="s">
        <v>338</v>
      </c>
      <c r="D223" s="212" t="s">
        <v>47</v>
      </c>
      <c r="E223" s="416">
        <v>700</v>
      </c>
      <c r="F223" s="213"/>
      <c r="G223" s="214"/>
      <c r="H223" s="215"/>
      <c r="I223" s="224"/>
      <c r="J223" s="320">
        <v>7</v>
      </c>
      <c r="K223" s="11"/>
    </row>
    <row r="224" spans="1:29" ht="12.75">
      <c r="A224" s="4"/>
      <c r="B224" s="264" t="s">
        <v>223</v>
      </c>
      <c r="C224" s="199" t="s">
        <v>339</v>
      </c>
      <c r="D224" s="146" t="s">
        <v>48</v>
      </c>
      <c r="E224" s="417">
        <v>7000</v>
      </c>
      <c r="F224" s="147"/>
      <c r="G224" s="106"/>
      <c r="H224" s="148"/>
      <c r="I224" s="161"/>
      <c r="J224" s="320">
        <v>20</v>
      </c>
      <c r="K224" s="11"/>
    </row>
    <row r="225" spans="1:11" ht="12.75">
      <c r="A225" s="4"/>
      <c r="B225" s="264" t="s">
        <v>224</v>
      </c>
      <c r="C225" s="199" t="s">
        <v>340</v>
      </c>
      <c r="D225" s="104" t="s">
        <v>47</v>
      </c>
      <c r="E225" s="418">
        <v>27</v>
      </c>
      <c r="F225" s="105"/>
      <c r="G225" s="106"/>
      <c r="H225" s="107"/>
      <c r="I225" s="161"/>
      <c r="J225" s="320">
        <v>19</v>
      </c>
      <c r="K225" s="11"/>
    </row>
    <row r="226" spans="1:11" ht="12.75">
      <c r="A226" s="4"/>
      <c r="B226" s="264" t="s">
        <v>225</v>
      </c>
      <c r="C226" s="199" t="s">
        <v>280</v>
      </c>
      <c r="D226" s="146" t="s">
        <v>47</v>
      </c>
      <c r="E226" s="417">
        <v>1.96</v>
      </c>
      <c r="F226" s="147"/>
      <c r="G226" s="106"/>
      <c r="H226" s="148"/>
      <c r="I226" s="161"/>
      <c r="J226" s="320">
        <v>19</v>
      </c>
      <c r="K226" s="11"/>
    </row>
    <row r="227" spans="1:11" ht="12.75">
      <c r="A227" s="4"/>
      <c r="B227" s="264" t="s">
        <v>226</v>
      </c>
      <c r="C227" s="199" t="s">
        <v>341</v>
      </c>
      <c r="D227" s="104" t="s">
        <v>47</v>
      </c>
      <c r="E227" s="419">
        <v>0.3</v>
      </c>
      <c r="F227" s="105"/>
      <c r="G227" s="106"/>
      <c r="H227" s="107"/>
      <c r="I227" s="161"/>
      <c r="J227" s="320">
        <v>13</v>
      </c>
      <c r="K227" s="11"/>
    </row>
    <row r="228" spans="1:11" ht="12.75">
      <c r="A228" s="4"/>
      <c r="B228" s="264" t="s">
        <v>227</v>
      </c>
      <c r="C228" s="199" t="s">
        <v>342</v>
      </c>
      <c r="D228" s="146" t="s">
        <v>48</v>
      </c>
      <c r="E228" s="417">
        <v>560</v>
      </c>
      <c r="F228" s="147"/>
      <c r="G228" s="106"/>
      <c r="H228" s="148"/>
      <c r="I228" s="161"/>
      <c r="J228" s="320">
        <v>31</v>
      </c>
      <c r="K228" s="11"/>
    </row>
    <row r="229" spans="1:11" ht="12.75">
      <c r="A229" s="4"/>
      <c r="B229" s="264" t="s">
        <v>228</v>
      </c>
      <c r="C229" s="199" t="s">
        <v>343</v>
      </c>
      <c r="D229" s="104" t="s">
        <v>5</v>
      </c>
      <c r="E229" s="418">
        <v>100</v>
      </c>
      <c r="F229" s="105"/>
      <c r="G229" s="106"/>
      <c r="H229" s="107"/>
      <c r="I229" s="161"/>
      <c r="J229" s="320">
        <v>31</v>
      </c>
      <c r="K229" s="11"/>
    </row>
    <row r="230" spans="1:11" ht="12.75">
      <c r="A230" s="4"/>
      <c r="B230" s="264" t="s">
        <v>229</v>
      </c>
      <c r="C230" s="219" t="s">
        <v>344</v>
      </c>
      <c r="D230" s="220" t="s">
        <v>17</v>
      </c>
      <c r="E230" s="420">
        <v>46</v>
      </c>
      <c r="F230" s="259"/>
      <c r="G230" s="260"/>
      <c r="H230" s="261"/>
      <c r="I230" s="267"/>
      <c r="J230" s="320">
        <v>116</v>
      </c>
      <c r="K230" s="11"/>
    </row>
    <row r="231" spans="1:11" ht="12.75">
      <c r="A231" s="4"/>
      <c r="B231" s="264" t="s">
        <v>230</v>
      </c>
      <c r="C231" s="266" t="s">
        <v>345</v>
      </c>
      <c r="D231" s="104" t="s">
        <v>5</v>
      </c>
      <c r="E231" s="421">
        <v>53</v>
      </c>
      <c r="F231" s="262"/>
      <c r="G231" s="263"/>
      <c r="H231" s="261"/>
      <c r="I231" s="267"/>
      <c r="J231" s="320">
        <v>20</v>
      </c>
      <c r="K231" s="11"/>
    </row>
    <row r="232" spans="1:11" ht="12.75">
      <c r="A232" s="4"/>
      <c r="B232" s="264" t="s">
        <v>231</v>
      </c>
      <c r="C232" s="96" t="s">
        <v>346</v>
      </c>
      <c r="D232" s="104" t="s">
        <v>5</v>
      </c>
      <c r="E232" s="421">
        <v>20</v>
      </c>
      <c r="F232" s="262"/>
      <c r="G232" s="263"/>
      <c r="H232" s="261"/>
      <c r="I232" s="267"/>
      <c r="J232" s="320">
        <v>501</v>
      </c>
      <c r="K232" s="11"/>
    </row>
    <row r="233" spans="1:11" ht="13.5" thickBot="1">
      <c r="A233" s="4"/>
      <c r="B233" s="265" t="s">
        <v>232</v>
      </c>
      <c r="C233" s="96" t="s">
        <v>347</v>
      </c>
      <c r="D233" s="104" t="s">
        <v>5</v>
      </c>
      <c r="E233" s="420">
        <v>20</v>
      </c>
      <c r="F233" s="221"/>
      <c r="G233" s="222"/>
      <c r="H233" s="223"/>
      <c r="I233" s="225"/>
      <c r="J233" s="320">
        <v>501</v>
      </c>
      <c r="K233" s="11"/>
    </row>
    <row r="234" spans="1:11" ht="12.75" customHeight="1" thickBot="1">
      <c r="A234" s="4"/>
      <c r="B234" s="364" t="s">
        <v>49</v>
      </c>
      <c r="C234" s="22"/>
      <c r="D234" s="22"/>
      <c r="E234" s="415"/>
      <c r="F234" s="22"/>
      <c r="G234" s="22"/>
      <c r="H234" s="22"/>
      <c r="I234" s="22"/>
      <c r="J234" s="365"/>
      <c r="K234" s="11"/>
    </row>
    <row r="235" spans="1:11" ht="12.75">
      <c r="A235" s="4"/>
      <c r="B235" s="202" t="s">
        <v>233</v>
      </c>
      <c r="C235" s="211" t="s">
        <v>348</v>
      </c>
      <c r="D235" s="212" t="s">
        <v>17</v>
      </c>
      <c r="E235" s="416">
        <v>112</v>
      </c>
      <c r="F235" s="213"/>
      <c r="G235" s="214"/>
      <c r="H235" s="215"/>
      <c r="I235" s="224"/>
      <c r="J235" s="320">
        <v>302</v>
      </c>
      <c r="K235" s="11"/>
    </row>
    <row r="236" spans="1:11" ht="12.75">
      <c r="A236" s="4"/>
      <c r="B236" s="202" t="s">
        <v>234</v>
      </c>
      <c r="C236" s="199" t="s">
        <v>349</v>
      </c>
      <c r="D236" s="104" t="s">
        <v>17</v>
      </c>
      <c r="E236" s="418">
        <v>14</v>
      </c>
      <c r="F236" s="105"/>
      <c r="G236" s="106"/>
      <c r="H236" s="107"/>
      <c r="I236" s="161"/>
      <c r="J236" s="320">
        <v>13</v>
      </c>
      <c r="K236" s="11"/>
    </row>
    <row r="237" spans="1:11" ht="12.75">
      <c r="A237" s="4"/>
      <c r="B237" s="202" t="s">
        <v>235</v>
      </c>
      <c r="C237" s="199" t="s">
        <v>350</v>
      </c>
      <c r="D237" s="104" t="s">
        <v>17</v>
      </c>
      <c r="E237" s="418">
        <v>6</v>
      </c>
      <c r="F237" s="105"/>
      <c r="G237" s="106"/>
      <c r="H237" s="107"/>
      <c r="I237" s="161"/>
      <c r="J237" s="320">
        <v>13</v>
      </c>
      <c r="K237" s="11"/>
    </row>
    <row r="238" spans="1:11" ht="12.75">
      <c r="A238" s="4"/>
      <c r="B238" s="202" t="s">
        <v>236</v>
      </c>
      <c r="C238" s="199" t="s">
        <v>351</v>
      </c>
      <c r="D238" s="146" t="s">
        <v>17</v>
      </c>
      <c r="E238" s="417">
        <v>20</v>
      </c>
      <c r="F238" s="147"/>
      <c r="G238" s="106"/>
      <c r="H238" s="148"/>
      <c r="I238" s="161"/>
      <c r="J238" s="320">
        <v>41</v>
      </c>
      <c r="K238" s="11"/>
    </row>
    <row r="239" spans="1:11" ht="12.75">
      <c r="A239" s="4"/>
      <c r="B239" s="202" t="s">
        <v>237</v>
      </c>
      <c r="C239" s="199" t="s">
        <v>352</v>
      </c>
      <c r="D239" s="104" t="s">
        <v>5</v>
      </c>
      <c r="E239" s="418">
        <v>15</v>
      </c>
      <c r="F239" s="105"/>
      <c r="G239" s="106"/>
      <c r="H239" s="107"/>
      <c r="I239" s="161"/>
      <c r="J239" s="320">
        <v>13</v>
      </c>
      <c r="K239" s="11"/>
    </row>
    <row r="240" spans="1:11" ht="12.75">
      <c r="A240" s="4"/>
      <c r="B240" s="202" t="s">
        <v>238</v>
      </c>
      <c r="C240" s="199" t="s">
        <v>353</v>
      </c>
      <c r="D240" s="146" t="s">
        <v>48</v>
      </c>
      <c r="E240" s="417">
        <v>45.8</v>
      </c>
      <c r="F240" s="147"/>
      <c r="G240" s="106"/>
      <c r="H240" s="148"/>
      <c r="I240" s="161"/>
      <c r="J240" s="320">
        <v>33</v>
      </c>
      <c r="K240" s="11"/>
    </row>
    <row r="241" spans="1:11" ht="13.5" thickBot="1">
      <c r="A241" s="4"/>
      <c r="B241" s="202" t="s">
        <v>239</v>
      </c>
      <c r="C241" s="219" t="s">
        <v>354</v>
      </c>
      <c r="D241" s="220" t="s">
        <v>5</v>
      </c>
      <c r="E241" s="420">
        <v>14</v>
      </c>
      <c r="F241" s="221"/>
      <c r="G241" s="222"/>
      <c r="H241" s="223"/>
      <c r="I241" s="225"/>
      <c r="J241" s="320">
        <v>41</v>
      </c>
      <c r="K241" s="11"/>
    </row>
    <row r="242" spans="1:11" ht="12.75" customHeight="1" thickBot="1">
      <c r="A242" s="4"/>
      <c r="B242" s="364" t="s">
        <v>66</v>
      </c>
      <c r="C242" s="22"/>
      <c r="D242" s="22"/>
      <c r="E242" s="415"/>
      <c r="F242" s="22"/>
      <c r="G242" s="22"/>
      <c r="H242" s="22"/>
      <c r="I242" s="22"/>
      <c r="J242" s="365"/>
      <c r="K242" s="11"/>
    </row>
    <row r="243" spans="1:11" ht="13.5" thickBot="1">
      <c r="A243" s="4"/>
      <c r="B243" s="200" t="s">
        <v>240</v>
      </c>
      <c r="C243" s="216" t="s">
        <v>355</v>
      </c>
      <c r="D243" s="212" t="s">
        <v>17</v>
      </c>
      <c r="E243" s="416">
        <v>5</v>
      </c>
      <c r="F243" s="213"/>
      <c r="G243" s="217"/>
      <c r="H243" s="218"/>
      <c r="I243" s="226"/>
      <c r="J243" s="320">
        <v>41</v>
      </c>
      <c r="K243" s="11"/>
    </row>
    <row r="244" spans="1:11" ht="12.75" customHeight="1" thickBot="1">
      <c r="A244" s="4"/>
      <c r="B244" s="364" t="s">
        <v>67</v>
      </c>
      <c r="C244" s="22"/>
      <c r="D244" s="22"/>
      <c r="E244" s="415"/>
      <c r="F244" s="22"/>
      <c r="G244" s="22"/>
      <c r="H244" s="22"/>
      <c r="I244" s="22"/>
      <c r="J244" s="365"/>
      <c r="K244" s="11"/>
    </row>
    <row r="245" spans="1:11" ht="12.75">
      <c r="A245" s="4"/>
      <c r="B245" s="202" t="s">
        <v>241</v>
      </c>
      <c r="C245" s="211" t="s">
        <v>356</v>
      </c>
      <c r="D245" s="212" t="s">
        <v>4</v>
      </c>
      <c r="E245" s="416">
        <v>1</v>
      </c>
      <c r="F245" s="213"/>
      <c r="G245" s="214"/>
      <c r="H245" s="215"/>
      <c r="I245" s="224"/>
      <c r="J245" s="320">
        <v>41</v>
      </c>
      <c r="K245" s="11"/>
    </row>
    <row r="246" spans="1:11" ht="12.75">
      <c r="A246" s="4"/>
      <c r="B246" s="202" t="s">
        <v>242</v>
      </c>
      <c r="C246" s="199" t="s">
        <v>357</v>
      </c>
      <c r="D246" s="104" t="s">
        <v>17</v>
      </c>
      <c r="E246" s="418">
        <v>2</v>
      </c>
      <c r="F246" s="105"/>
      <c r="G246" s="106"/>
      <c r="H246" s="107"/>
      <c r="I246" s="161"/>
      <c r="J246" s="320">
        <v>41</v>
      </c>
      <c r="K246" s="11"/>
    </row>
    <row r="247" spans="1:11" ht="12.75">
      <c r="A247" s="4"/>
      <c r="B247" s="202" t="s">
        <v>243</v>
      </c>
      <c r="C247" s="199" t="s">
        <v>358</v>
      </c>
      <c r="D247" s="104" t="s">
        <v>47</v>
      </c>
      <c r="E247" s="418">
        <v>40.5</v>
      </c>
      <c r="F247" s="105"/>
      <c r="G247" s="106"/>
      <c r="H247" s="107"/>
      <c r="I247" s="161"/>
      <c r="J247" s="320">
        <v>33</v>
      </c>
      <c r="K247" s="11"/>
    </row>
    <row r="248" spans="1:11" ht="12.75">
      <c r="A248" s="4"/>
      <c r="B248" s="202" t="s">
        <v>271</v>
      </c>
      <c r="C248" s="199" t="s">
        <v>359</v>
      </c>
      <c r="D248" s="104" t="s">
        <v>4</v>
      </c>
      <c r="E248" s="418">
        <v>1</v>
      </c>
      <c r="F248" s="105"/>
      <c r="G248" s="106"/>
      <c r="H248" s="107"/>
      <c r="I248" s="161"/>
      <c r="J248" s="320">
        <v>13</v>
      </c>
      <c r="K248" s="11"/>
    </row>
    <row r="249" spans="1:11" ht="13.5" thickBot="1">
      <c r="A249" s="4"/>
      <c r="B249" s="202" t="s">
        <v>272</v>
      </c>
      <c r="C249" s="219" t="s">
        <v>360</v>
      </c>
      <c r="D249" s="220" t="s">
        <v>5</v>
      </c>
      <c r="E249" s="420">
        <v>130</v>
      </c>
      <c r="F249" s="221"/>
      <c r="G249" s="222"/>
      <c r="H249" s="223"/>
      <c r="I249" s="225"/>
      <c r="J249" s="320">
        <v>41</v>
      </c>
      <c r="K249" s="11"/>
    </row>
    <row r="250" spans="1:11" ht="12.75" customHeight="1" thickBot="1">
      <c r="A250" s="4"/>
      <c r="B250" s="364" t="s">
        <v>69</v>
      </c>
      <c r="C250" s="22"/>
      <c r="D250" s="22"/>
      <c r="E250" s="415"/>
      <c r="F250" s="22"/>
      <c r="G250" s="22"/>
      <c r="H250" s="22"/>
      <c r="I250" s="22"/>
      <c r="J250" s="365"/>
      <c r="K250" s="11"/>
    </row>
    <row r="251" spans="1:11" ht="13.5" thickBot="1">
      <c r="A251" s="4"/>
      <c r="B251" s="186" t="s">
        <v>273</v>
      </c>
      <c r="C251" s="216" t="s">
        <v>361</v>
      </c>
      <c r="D251" s="212" t="s">
        <v>17</v>
      </c>
      <c r="E251" s="416">
        <v>46</v>
      </c>
      <c r="F251" s="213"/>
      <c r="G251" s="217"/>
      <c r="H251" s="218"/>
      <c r="I251" s="226"/>
      <c r="J251" s="321">
        <v>20</v>
      </c>
      <c r="K251" s="11"/>
    </row>
    <row r="252" spans="1:11" ht="13.5" customHeight="1" thickBot="1">
      <c r="A252" s="4"/>
      <c r="B252" s="4"/>
      <c r="C252" s="463" t="s">
        <v>77</v>
      </c>
      <c r="D252" s="464"/>
      <c r="E252" s="465"/>
      <c r="F252" s="246"/>
      <c r="G252" s="170"/>
      <c r="H252" s="170"/>
      <c r="I252" s="173"/>
      <c r="J252" s="322"/>
      <c r="K252" s="11"/>
    </row>
    <row r="253" spans="1:11" ht="12.75" thickBot="1">
      <c r="A253" s="4"/>
      <c r="B253" s="4"/>
      <c r="C253" s="113"/>
      <c r="D253" s="122"/>
      <c r="E253" s="407"/>
      <c r="F253" s="123"/>
      <c r="G253" s="177"/>
      <c r="H253" s="177"/>
      <c r="I253" s="177"/>
      <c r="J253" s="62"/>
      <c r="K253" s="11"/>
    </row>
    <row r="254" spans="1:11" ht="12.75" customHeight="1" thickBot="1">
      <c r="A254" s="4"/>
      <c r="B254" s="1"/>
      <c r="C254" s="444" t="s">
        <v>10</v>
      </c>
      <c r="D254" s="446" t="s">
        <v>0</v>
      </c>
      <c r="E254" s="448" t="s">
        <v>1</v>
      </c>
      <c r="F254" s="440" t="s">
        <v>12</v>
      </c>
      <c r="G254" s="442" t="s">
        <v>13</v>
      </c>
      <c r="H254" s="438" t="s">
        <v>3</v>
      </c>
      <c r="I254" s="438" t="s">
        <v>7</v>
      </c>
      <c r="J254" s="436" t="s">
        <v>302</v>
      </c>
      <c r="K254" s="11"/>
    </row>
    <row r="255" spans="1:11" ht="12" customHeight="1" thickBot="1">
      <c r="A255" s="4"/>
      <c r="B255" s="1"/>
      <c r="C255" s="445"/>
      <c r="D255" s="447"/>
      <c r="E255" s="449" t="s">
        <v>2</v>
      </c>
      <c r="F255" s="441" t="s">
        <v>2</v>
      </c>
      <c r="G255" s="443"/>
      <c r="H255" s="439"/>
      <c r="I255" s="439"/>
      <c r="J255" s="437"/>
      <c r="K255" s="11"/>
    </row>
    <row r="256" spans="1:11" ht="3.75" hidden="1" customHeight="1" thickBot="1">
      <c r="A256" s="4"/>
      <c r="B256" s="1"/>
      <c r="C256" s="26"/>
      <c r="D256" s="5"/>
      <c r="E256" s="395"/>
      <c r="F256" s="7"/>
      <c r="G256" s="139"/>
      <c r="H256" s="139"/>
      <c r="I256" s="139"/>
      <c r="J256" s="325"/>
      <c r="K256" s="11"/>
    </row>
    <row r="257" spans="1:11" ht="16.5" thickBot="1">
      <c r="A257" s="4"/>
      <c r="B257" s="182" t="s">
        <v>246</v>
      </c>
      <c r="C257" s="285" t="s">
        <v>73</v>
      </c>
      <c r="D257" s="286"/>
      <c r="E257" s="411"/>
      <c r="F257" s="286"/>
      <c r="G257" s="286"/>
      <c r="H257" s="286"/>
      <c r="I257" s="287"/>
      <c r="J257" s="315"/>
      <c r="K257" s="11"/>
    </row>
    <row r="258" spans="1:11" ht="16.5" thickBot="1">
      <c r="A258" s="4"/>
      <c r="B258" s="184" t="s">
        <v>247</v>
      </c>
      <c r="C258" s="63" t="s">
        <v>70</v>
      </c>
      <c r="D258" s="227"/>
      <c r="E258" s="422"/>
      <c r="F258" s="227"/>
      <c r="G258" s="227"/>
      <c r="H258" s="227"/>
      <c r="I258" s="228"/>
      <c r="J258" s="318"/>
      <c r="K258" s="11"/>
    </row>
    <row r="259" spans="1:11" ht="12.75" customHeight="1" thickBot="1">
      <c r="A259" s="4"/>
      <c r="B259" s="458" t="s">
        <v>49</v>
      </c>
      <c r="C259" s="459"/>
      <c r="D259" s="459"/>
      <c r="E259" s="459"/>
      <c r="F259" s="459"/>
      <c r="G259" s="459"/>
      <c r="H259" s="459"/>
      <c r="I259" s="459"/>
      <c r="J259" s="460"/>
      <c r="K259" s="11"/>
    </row>
    <row r="260" spans="1:11" ht="12.75">
      <c r="A260" s="4"/>
      <c r="B260" s="247" t="s">
        <v>248</v>
      </c>
      <c r="C260" s="326" t="s">
        <v>351</v>
      </c>
      <c r="D260" s="212" t="s">
        <v>17</v>
      </c>
      <c r="E260" s="416">
        <v>4</v>
      </c>
      <c r="F260" s="213"/>
      <c r="G260" s="327"/>
      <c r="H260" s="328"/>
      <c r="I260" s="329"/>
      <c r="J260" s="320">
        <v>41</v>
      </c>
      <c r="K260" s="11"/>
    </row>
    <row r="261" spans="1:11" ht="12.75">
      <c r="A261" s="4"/>
      <c r="B261" s="264" t="s">
        <v>249</v>
      </c>
      <c r="C261" s="330" t="s">
        <v>363</v>
      </c>
      <c r="D261" s="331" t="s">
        <v>17</v>
      </c>
      <c r="E261" s="423">
        <v>7</v>
      </c>
      <c r="F261" s="333"/>
      <c r="G261" s="217"/>
      <c r="H261" s="218"/>
      <c r="I261" s="226"/>
      <c r="J261" s="334">
        <v>20</v>
      </c>
      <c r="K261" s="11"/>
    </row>
    <row r="262" spans="1:11" ht="13.5" thickBot="1">
      <c r="A262" s="4"/>
      <c r="B262" s="335" t="s">
        <v>274</v>
      </c>
      <c r="C262" s="330" t="s">
        <v>364</v>
      </c>
      <c r="D262" s="331" t="s">
        <v>5</v>
      </c>
      <c r="E262" s="423">
        <v>256</v>
      </c>
      <c r="F262" s="332"/>
      <c r="G262" s="336"/>
      <c r="H262" s="337"/>
      <c r="I262" s="338"/>
      <c r="J262" s="353">
        <v>41</v>
      </c>
      <c r="K262" s="11"/>
    </row>
    <row r="263" spans="1:11" ht="13.9" customHeight="1" thickBot="1">
      <c r="A263" s="4"/>
      <c r="B263" s="237" t="s">
        <v>16</v>
      </c>
      <c r="C263" s="230"/>
      <c r="D263" s="231"/>
      <c r="E263" s="424"/>
      <c r="F263" s="232"/>
      <c r="G263" s="233"/>
      <c r="H263" s="234"/>
      <c r="I263" s="235"/>
      <c r="J263" s="319"/>
      <c r="K263" s="11"/>
    </row>
    <row r="264" spans="1:11" ht="16.5" thickBot="1">
      <c r="A264" s="4"/>
      <c r="B264" s="184" t="s">
        <v>250</v>
      </c>
      <c r="C264" s="66" t="s">
        <v>72</v>
      </c>
      <c r="D264" s="71"/>
      <c r="E264" s="412"/>
      <c r="F264" s="71"/>
      <c r="G264" s="71"/>
      <c r="H264" s="71"/>
      <c r="I264" s="72"/>
      <c r="J264" s="323"/>
      <c r="K264" s="11"/>
    </row>
    <row r="265" spans="1:11" ht="13.5" customHeight="1" thickBot="1">
      <c r="A265" s="4"/>
      <c r="B265" s="458" t="s">
        <v>49</v>
      </c>
      <c r="C265" s="459"/>
      <c r="D265" s="459"/>
      <c r="E265" s="459"/>
      <c r="F265" s="459"/>
      <c r="G265" s="459"/>
      <c r="H265" s="459"/>
      <c r="I265" s="459"/>
      <c r="J265" s="460"/>
      <c r="K265" s="11"/>
    </row>
    <row r="266" spans="1:11" ht="17.45" customHeight="1">
      <c r="A266" s="4"/>
      <c r="B266" s="185" t="s">
        <v>251</v>
      </c>
      <c r="C266" s="345" t="s">
        <v>349</v>
      </c>
      <c r="D266" s="346" t="s">
        <v>4</v>
      </c>
      <c r="E266" s="425">
        <v>8</v>
      </c>
      <c r="F266" s="347"/>
      <c r="G266" s="347"/>
      <c r="H266" s="347"/>
      <c r="I266" s="348"/>
      <c r="J266" s="360">
        <v>13</v>
      </c>
      <c r="K266" s="11"/>
    </row>
    <row r="267" spans="1:11" ht="17.45" customHeight="1" thickBot="1">
      <c r="A267" s="4"/>
      <c r="B267" s="186" t="s">
        <v>252</v>
      </c>
      <c r="C267" s="349" t="s">
        <v>351</v>
      </c>
      <c r="D267" s="350" t="s">
        <v>17</v>
      </c>
      <c r="E267" s="426">
        <v>4</v>
      </c>
      <c r="F267" s="351"/>
      <c r="G267" s="351"/>
      <c r="H267" s="351"/>
      <c r="I267" s="352"/>
      <c r="J267" s="361">
        <v>41</v>
      </c>
      <c r="K267" s="11"/>
    </row>
    <row r="268" spans="1:11" ht="13.9" customHeight="1" thickBot="1">
      <c r="A268" s="4"/>
      <c r="B268" s="458" t="s">
        <v>16</v>
      </c>
      <c r="C268" s="460"/>
      <c r="D268" s="236"/>
      <c r="E268" s="427"/>
      <c r="F268" s="35"/>
      <c r="G268" s="102"/>
      <c r="H268" s="102"/>
      <c r="I268" s="268"/>
      <c r="J268" s="354"/>
      <c r="K268" s="11"/>
    </row>
    <row r="269" spans="1:11" ht="18.75" customHeight="1" thickBot="1">
      <c r="A269" s="4"/>
      <c r="B269" s="324"/>
      <c r="C269" s="66" t="s">
        <v>275</v>
      </c>
      <c r="D269" s="71"/>
      <c r="E269" s="412"/>
      <c r="F269" s="71"/>
      <c r="G269" s="71"/>
      <c r="H269" s="71"/>
      <c r="I269" s="72"/>
      <c r="J269" s="323"/>
      <c r="K269" s="11"/>
    </row>
    <row r="270" spans="1:11" ht="14.25" customHeight="1" thickBot="1">
      <c r="A270" s="4"/>
      <c r="B270" s="458" t="s">
        <v>276</v>
      </c>
      <c r="C270" s="459"/>
      <c r="D270" s="459"/>
      <c r="E270" s="459"/>
      <c r="F270" s="459"/>
      <c r="G270" s="459"/>
      <c r="H270" s="459"/>
      <c r="I270" s="459"/>
      <c r="J270" s="460"/>
      <c r="K270" s="11"/>
    </row>
    <row r="271" spans="1:11" ht="18.600000000000001" customHeight="1" thickBot="1">
      <c r="A271" s="4"/>
      <c r="B271" s="186" t="s">
        <v>277</v>
      </c>
      <c r="C271" s="339" t="s">
        <v>365</v>
      </c>
      <c r="D271" s="340" t="s">
        <v>17</v>
      </c>
      <c r="E271" s="428">
        <v>6</v>
      </c>
      <c r="F271" s="341"/>
      <c r="G271" s="341"/>
      <c r="H271" s="341"/>
      <c r="I271" s="341"/>
      <c r="J271" s="360">
        <v>13</v>
      </c>
      <c r="K271" s="11"/>
    </row>
    <row r="272" spans="1:11" ht="16.149999999999999" customHeight="1" thickBot="1">
      <c r="A272" s="4"/>
      <c r="B272" s="458" t="s">
        <v>16</v>
      </c>
      <c r="C272" s="460"/>
      <c r="D272" s="236"/>
      <c r="E272" s="427"/>
      <c r="F272" s="35"/>
      <c r="G272" s="102"/>
      <c r="H272" s="102"/>
      <c r="I272" s="268"/>
      <c r="J272" s="354"/>
      <c r="K272" s="11"/>
    </row>
    <row r="273" spans="1:29" ht="13.5" customHeight="1" thickBot="1">
      <c r="A273" s="4"/>
      <c r="B273" s="1"/>
      <c r="C273" s="463" t="s">
        <v>81</v>
      </c>
      <c r="D273" s="464"/>
      <c r="E273" s="465"/>
      <c r="F273" s="246"/>
      <c r="G273" s="170"/>
      <c r="H273" s="170"/>
      <c r="I273" s="173"/>
      <c r="J273" s="322"/>
      <c r="K273" s="11"/>
    </row>
    <row r="274" spans="1:29" ht="12.75" thickBot="1">
      <c r="A274" s="4"/>
      <c r="B274" s="4"/>
      <c r="C274" s="113"/>
      <c r="D274" s="122"/>
      <c r="E274" s="407"/>
      <c r="F274" s="123"/>
      <c r="G274" s="177"/>
      <c r="H274" s="177"/>
      <c r="I274" s="177"/>
      <c r="J274" s="62"/>
      <c r="K274" s="11"/>
    </row>
    <row r="275" spans="1:29" ht="12.75" customHeight="1" thickBot="1">
      <c r="A275" s="4"/>
      <c r="B275" s="1"/>
      <c r="C275" s="444" t="s">
        <v>10</v>
      </c>
      <c r="D275" s="446" t="s">
        <v>0</v>
      </c>
      <c r="E275" s="448" t="s">
        <v>1</v>
      </c>
      <c r="F275" s="440" t="s">
        <v>12</v>
      </c>
      <c r="G275" s="442" t="s">
        <v>13</v>
      </c>
      <c r="H275" s="438" t="s">
        <v>3</v>
      </c>
      <c r="I275" s="438" t="s">
        <v>7</v>
      </c>
      <c r="J275" s="436" t="s">
        <v>302</v>
      </c>
      <c r="K275" s="11"/>
    </row>
    <row r="276" spans="1:29" ht="12" customHeight="1" thickBot="1">
      <c r="A276" s="4"/>
      <c r="B276" s="1"/>
      <c r="C276" s="445"/>
      <c r="D276" s="447"/>
      <c r="E276" s="449" t="s">
        <v>2</v>
      </c>
      <c r="F276" s="441" t="s">
        <v>2</v>
      </c>
      <c r="G276" s="443"/>
      <c r="H276" s="439"/>
      <c r="I276" s="439"/>
      <c r="J276" s="437"/>
      <c r="K276" s="11"/>
    </row>
    <row r="277" spans="1:29" ht="16.5" thickBot="1">
      <c r="A277" s="4"/>
      <c r="B277" s="182" t="s">
        <v>244</v>
      </c>
      <c r="C277" s="285" t="s">
        <v>68</v>
      </c>
      <c r="D277" s="286"/>
      <c r="E277" s="411"/>
      <c r="F277" s="286"/>
      <c r="G277" s="286"/>
      <c r="H277" s="286"/>
      <c r="I277" s="287"/>
      <c r="J277" s="315"/>
      <c r="K277" s="11"/>
    </row>
    <row r="278" spans="1:29" ht="16.5" thickBot="1">
      <c r="A278" s="4"/>
      <c r="B278" s="184" t="s">
        <v>253</v>
      </c>
      <c r="C278" s="66" t="s">
        <v>18</v>
      </c>
      <c r="D278" s="67"/>
      <c r="E278" s="401"/>
      <c r="F278" s="67"/>
      <c r="G278" s="67"/>
      <c r="H278" s="67"/>
      <c r="I278" s="68"/>
      <c r="J278" s="296"/>
      <c r="K278" s="11"/>
    </row>
    <row r="279" spans="1:29" ht="13.5" customHeight="1" thickBot="1">
      <c r="A279" s="4"/>
      <c r="B279" s="458" t="s">
        <v>74</v>
      </c>
      <c r="C279" s="459"/>
      <c r="D279" s="459"/>
      <c r="E279" s="459"/>
      <c r="F279" s="459"/>
      <c r="G279" s="459"/>
      <c r="H279" s="459"/>
      <c r="I279" s="459"/>
      <c r="J279" s="460"/>
      <c r="K279" s="11"/>
    </row>
    <row r="280" spans="1:29" ht="13.5" thickBot="1">
      <c r="A280" s="4"/>
      <c r="B280" s="186" t="s">
        <v>254</v>
      </c>
      <c r="C280" s="326" t="s">
        <v>361</v>
      </c>
      <c r="D280" s="355" t="s">
        <v>17</v>
      </c>
      <c r="E280" s="429">
        <v>68</v>
      </c>
      <c r="F280" s="356"/>
      <c r="G280" s="357"/>
      <c r="H280" s="358"/>
      <c r="I280" s="359"/>
      <c r="J280" s="342">
        <v>20</v>
      </c>
      <c r="K280" s="11"/>
    </row>
    <row r="281" spans="1:29" ht="13.5" customHeight="1" thickBot="1">
      <c r="A281" s="4"/>
      <c r="B281" s="458" t="s">
        <v>16</v>
      </c>
      <c r="C281" s="460"/>
      <c r="D281" s="236"/>
      <c r="E281" s="427"/>
      <c r="F281" s="35"/>
      <c r="G281" s="102"/>
      <c r="H281" s="102"/>
      <c r="I281" s="102"/>
      <c r="J281" s="344"/>
      <c r="K281" s="11"/>
    </row>
    <row r="282" spans="1:29" ht="16.5" thickBot="1">
      <c r="A282" s="4"/>
      <c r="B282" s="184" t="s">
        <v>245</v>
      </c>
      <c r="C282" s="229" t="s">
        <v>64</v>
      </c>
      <c r="D282" s="71"/>
      <c r="E282" s="412"/>
      <c r="F282" s="71"/>
      <c r="G282" s="71"/>
      <c r="H282" s="71"/>
      <c r="I282" s="72"/>
      <c r="J282" s="316"/>
      <c r="K282" s="11"/>
    </row>
    <row r="283" spans="1:29" ht="13.5" customHeight="1" thickBot="1">
      <c r="A283" s="4"/>
      <c r="B283" s="458" t="s">
        <v>74</v>
      </c>
      <c r="C283" s="459"/>
      <c r="D283" s="459"/>
      <c r="E283" s="459"/>
      <c r="F283" s="459"/>
      <c r="G283" s="459"/>
      <c r="H283" s="459"/>
      <c r="I283" s="459"/>
      <c r="J283" s="460"/>
      <c r="K283" s="11"/>
    </row>
    <row r="284" spans="1:29" ht="13.5" thickBot="1">
      <c r="A284" s="4"/>
      <c r="B284" s="186" t="s">
        <v>255</v>
      </c>
      <c r="C284" s="238" t="s">
        <v>361</v>
      </c>
      <c r="D284" s="355" t="s">
        <v>17</v>
      </c>
      <c r="E284" s="429">
        <v>135</v>
      </c>
      <c r="F284" s="356"/>
      <c r="G284" s="357"/>
      <c r="H284" s="358"/>
      <c r="I284" s="359"/>
      <c r="J284" s="342">
        <v>20</v>
      </c>
      <c r="K284" s="11"/>
    </row>
    <row r="285" spans="1:29" ht="13.5" customHeight="1" thickBot="1">
      <c r="A285" s="4"/>
      <c r="B285" s="458" t="s">
        <v>16</v>
      </c>
      <c r="C285" s="460"/>
      <c r="D285" s="236"/>
      <c r="E285" s="427"/>
      <c r="F285" s="35"/>
      <c r="G285" s="102"/>
      <c r="H285" s="102"/>
      <c r="I285" s="102"/>
      <c r="J285" s="344"/>
      <c r="K285" s="11"/>
    </row>
    <row r="286" spans="1:29" ht="13.5" customHeight="1" thickBot="1">
      <c r="A286" s="4"/>
      <c r="B286" s="1"/>
      <c r="C286" s="463" t="s">
        <v>79</v>
      </c>
      <c r="D286" s="464"/>
      <c r="E286" s="465"/>
      <c r="F286" s="246"/>
      <c r="G286" s="170"/>
      <c r="H286" s="170"/>
      <c r="I286" s="173"/>
      <c r="J286" s="343"/>
      <c r="K286" s="11"/>
    </row>
    <row r="287" spans="1:29">
      <c r="A287" s="4"/>
      <c r="B287" s="4"/>
      <c r="C287" s="26"/>
      <c r="D287" s="5"/>
      <c r="E287" s="395"/>
      <c r="F287" s="7"/>
      <c r="G287" s="139"/>
      <c r="H287" s="139"/>
      <c r="I287" s="139"/>
      <c r="J287" s="62"/>
      <c r="K287" s="11"/>
    </row>
    <row r="288" spans="1:29" ht="12.75" thickBot="1">
      <c r="A288" s="4"/>
      <c r="B288" s="4"/>
      <c r="C288" s="26"/>
      <c r="D288" s="5"/>
      <c r="E288" s="395"/>
      <c r="F288" s="7"/>
      <c r="G288" s="27"/>
      <c r="H288" s="27"/>
      <c r="I288" s="27"/>
      <c r="K288" s="10"/>
      <c r="Y288" s="3"/>
      <c r="Z288" s="3"/>
      <c r="AA288" s="3"/>
      <c r="AB288" s="3"/>
      <c r="AC288" s="3"/>
    </row>
    <row r="289" spans="1:29" ht="12.75" customHeight="1">
      <c r="A289" s="4"/>
      <c r="B289" s="4"/>
      <c r="C289" s="452" t="s">
        <v>10</v>
      </c>
      <c r="D289" s="453"/>
      <c r="E289" s="453"/>
      <c r="F289" s="454"/>
      <c r="G289" s="461" t="s">
        <v>82</v>
      </c>
      <c r="H289" s="450" t="s">
        <v>3</v>
      </c>
      <c r="I289" s="436" t="s">
        <v>7</v>
      </c>
      <c r="K289" s="10"/>
      <c r="Y289" s="3"/>
      <c r="Z289" s="3"/>
      <c r="AA289" s="3"/>
      <c r="AB289" s="3"/>
      <c r="AC289" s="3"/>
    </row>
    <row r="290" spans="1:29" ht="12" customHeight="1" thickBot="1">
      <c r="C290" s="455"/>
      <c r="D290" s="456"/>
      <c r="E290" s="456"/>
      <c r="F290" s="457"/>
      <c r="G290" s="462"/>
      <c r="H290" s="451"/>
      <c r="I290" s="437"/>
      <c r="K290" s="10"/>
      <c r="Y290" s="3"/>
      <c r="Z290" s="3"/>
      <c r="AA290" s="3"/>
      <c r="AB290" s="3"/>
      <c r="AC290" s="3"/>
    </row>
    <row r="291" spans="1:29" ht="4.5" hidden="1" customHeight="1" thickBot="1">
      <c r="C291" s="6"/>
      <c r="D291" s="5"/>
      <c r="E291" s="395"/>
      <c r="F291" s="7"/>
      <c r="G291" s="8"/>
      <c r="H291" s="8"/>
      <c r="I291" s="8"/>
      <c r="K291" s="10"/>
      <c r="Y291" s="3"/>
      <c r="Z291" s="3"/>
      <c r="AA291" s="3"/>
      <c r="AB291" s="3"/>
      <c r="AC291" s="3"/>
    </row>
    <row r="292" spans="1:29" ht="16.5" thickBot="1">
      <c r="C292" s="480" t="s">
        <v>52</v>
      </c>
      <c r="D292" s="481"/>
      <c r="E292" s="481"/>
      <c r="F292" s="481"/>
      <c r="G292" s="481"/>
      <c r="H292" s="481"/>
      <c r="I292" s="482"/>
      <c r="K292" s="10"/>
      <c r="Y292" s="3"/>
      <c r="Z292" s="3"/>
      <c r="AA292" s="3"/>
      <c r="AB292" s="3"/>
      <c r="AC292" s="3"/>
    </row>
    <row r="293" spans="1:29" ht="12.75" hidden="1">
      <c r="C293" s="486" t="s">
        <v>15</v>
      </c>
      <c r="D293" s="487"/>
      <c r="E293" s="487"/>
      <c r="F293" s="488"/>
      <c r="G293" s="55">
        <f>+G19</f>
        <v>0</v>
      </c>
      <c r="H293" s="56">
        <f>+H19</f>
        <v>0</v>
      </c>
      <c r="I293" s="55">
        <f>+I19</f>
        <v>0</v>
      </c>
      <c r="K293" s="10"/>
      <c r="Y293" s="3"/>
      <c r="Z293" s="3"/>
      <c r="AA293" s="3"/>
      <c r="AB293" s="3"/>
      <c r="AC293" s="3"/>
    </row>
    <row r="294" spans="1:29" ht="12.75">
      <c r="C294" s="269" t="s">
        <v>15</v>
      </c>
      <c r="D294" s="270"/>
      <c r="E294" s="430"/>
      <c r="F294" s="271"/>
      <c r="G294" s="277"/>
      <c r="H294" s="278"/>
      <c r="I294" s="279"/>
      <c r="K294" s="10"/>
      <c r="Y294" s="3"/>
      <c r="Z294" s="3"/>
      <c r="AA294" s="3"/>
      <c r="AB294" s="3"/>
      <c r="AC294" s="3"/>
    </row>
    <row r="295" spans="1:29" ht="12.75">
      <c r="C295" s="483" t="s">
        <v>8</v>
      </c>
      <c r="D295" s="484"/>
      <c r="E295" s="484"/>
      <c r="F295" s="485"/>
      <c r="G295" s="280"/>
      <c r="H295" s="276"/>
      <c r="I295" s="281"/>
      <c r="K295" s="10"/>
      <c r="Y295" s="3"/>
      <c r="Z295" s="3"/>
      <c r="AA295" s="3"/>
      <c r="AB295" s="3"/>
      <c r="AC295" s="3"/>
    </row>
    <row r="296" spans="1:29" ht="12.75">
      <c r="C296" s="483" t="s">
        <v>278</v>
      </c>
      <c r="D296" s="484"/>
      <c r="E296" s="484"/>
      <c r="F296" s="485"/>
      <c r="G296" s="280"/>
      <c r="H296" s="276"/>
      <c r="I296" s="281"/>
      <c r="K296" s="103"/>
      <c r="Y296" s="3"/>
      <c r="Z296" s="3"/>
      <c r="AA296" s="3"/>
      <c r="AB296" s="3"/>
      <c r="AC296" s="3"/>
    </row>
    <row r="297" spans="1:29" ht="12.75">
      <c r="A297" s="3"/>
      <c r="B297" s="3"/>
      <c r="C297" s="483" t="s">
        <v>20</v>
      </c>
      <c r="D297" s="484"/>
      <c r="E297" s="484"/>
      <c r="F297" s="485"/>
      <c r="G297" s="280"/>
      <c r="H297" s="276"/>
      <c r="I297" s="281"/>
      <c r="K297" s="45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2.75">
      <c r="A298" s="3"/>
      <c r="B298" s="3"/>
      <c r="C298" s="483" t="s">
        <v>9</v>
      </c>
      <c r="D298" s="484"/>
      <c r="E298" s="484"/>
      <c r="F298" s="485"/>
      <c r="G298" s="280"/>
      <c r="H298" s="276"/>
      <c r="I298" s="28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2.75">
      <c r="A299" s="3"/>
      <c r="B299" s="3"/>
      <c r="C299" s="483" t="s">
        <v>11</v>
      </c>
      <c r="D299" s="484"/>
      <c r="E299" s="484"/>
      <c r="F299" s="485"/>
      <c r="G299" s="280"/>
      <c r="H299" s="276"/>
      <c r="I299" s="281"/>
      <c r="O299" s="3"/>
      <c r="P299" s="45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2.75">
      <c r="A300" s="3"/>
      <c r="B300" s="3"/>
      <c r="C300" s="162" t="s">
        <v>19</v>
      </c>
      <c r="D300" s="163"/>
      <c r="E300" s="431"/>
      <c r="F300" s="272"/>
      <c r="G300" s="280"/>
      <c r="H300" s="276"/>
      <c r="I300" s="281"/>
      <c r="O300" s="3"/>
      <c r="P300" s="45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3.5" thickBot="1">
      <c r="A301" s="3"/>
      <c r="B301" s="3"/>
      <c r="C301" s="44" t="s">
        <v>75</v>
      </c>
      <c r="D301" s="20"/>
      <c r="E301" s="20"/>
      <c r="F301" s="273"/>
      <c r="G301" s="282"/>
      <c r="H301" s="283"/>
      <c r="I301" s="28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.75" thickBot="1">
      <c r="A302" s="3"/>
      <c r="B302" s="3"/>
      <c r="C302" s="489" t="s">
        <v>311</v>
      </c>
      <c r="D302" s="490"/>
      <c r="E302" s="490"/>
      <c r="F302" s="490"/>
      <c r="G302" s="274"/>
      <c r="H302" s="275"/>
      <c r="I302" s="27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4.25" customHeight="1" thickBot="1">
      <c r="C303" s="434" t="s">
        <v>6</v>
      </c>
      <c r="D303" s="435"/>
      <c r="E303" s="435"/>
      <c r="F303" s="435"/>
      <c r="G303" s="18"/>
      <c r="H303" s="18"/>
      <c r="I303" s="18"/>
    </row>
    <row r="304" spans="1:29" ht="12.75" thickBot="1">
      <c r="C304" s="49"/>
      <c r="D304" s="14"/>
      <c r="E304" s="14"/>
      <c r="F304" s="15"/>
      <c r="G304" s="16"/>
      <c r="H304" s="17"/>
      <c r="I304" s="21"/>
    </row>
    <row r="305" spans="3:9" ht="16.5" customHeight="1" thickBot="1">
      <c r="C305" s="434" t="s">
        <v>83</v>
      </c>
      <c r="D305" s="435"/>
      <c r="E305" s="435"/>
      <c r="F305" s="435"/>
      <c r="G305" s="42"/>
      <c r="H305" s="43"/>
      <c r="I305" s="174"/>
    </row>
    <row r="306" spans="3:9" ht="12.75" thickBot="1"/>
    <row r="307" spans="3:9" ht="13.5" thickBot="1">
      <c r="C307" s="434" t="s">
        <v>298</v>
      </c>
      <c r="D307" s="435"/>
      <c r="E307" s="435"/>
      <c r="F307" s="435"/>
      <c r="G307" s="42"/>
      <c r="H307" s="43"/>
      <c r="I307" s="174"/>
    </row>
    <row r="308" spans="3:9" ht="13.5" thickBot="1">
      <c r="C308" s="434" t="s">
        <v>299</v>
      </c>
      <c r="D308" s="435"/>
      <c r="E308" s="435"/>
      <c r="F308" s="435"/>
      <c r="G308" s="42"/>
      <c r="H308" s="43"/>
      <c r="I308" s="174"/>
    </row>
    <row r="309" spans="3:9" ht="13.5" thickBot="1">
      <c r="C309" s="434" t="s">
        <v>300</v>
      </c>
      <c r="D309" s="435"/>
      <c r="E309" s="435"/>
      <c r="F309" s="435"/>
      <c r="G309" s="42"/>
      <c r="H309" s="43"/>
      <c r="I309" s="174"/>
    </row>
    <row r="310" spans="3:9" ht="13.5" thickBot="1">
      <c r="C310" s="434" t="s">
        <v>301</v>
      </c>
      <c r="D310" s="435"/>
      <c r="E310" s="435"/>
      <c r="F310" s="435"/>
      <c r="G310" s="42"/>
      <c r="H310" s="43"/>
      <c r="I310" s="174"/>
    </row>
  </sheetData>
  <mergeCells count="153">
    <mergeCell ref="J186:J187"/>
    <mergeCell ref="J215:J216"/>
    <mergeCell ref="I164:I165"/>
    <mergeCell ref="C1:H1"/>
    <mergeCell ref="C2:I2"/>
    <mergeCell ref="H21:H22"/>
    <mergeCell ref="I21:I22"/>
    <mergeCell ref="C21:C22"/>
    <mergeCell ref="D21:D22"/>
    <mergeCell ref="E21:E22"/>
    <mergeCell ref="F21:F22"/>
    <mergeCell ref="G21:G22"/>
    <mergeCell ref="E4:E5"/>
    <mergeCell ref="D4:D5"/>
    <mergeCell ref="C4:C5"/>
    <mergeCell ref="C19:E19"/>
    <mergeCell ref="J21:J22"/>
    <mergeCell ref="H61:H62"/>
    <mergeCell ref="H113:H114"/>
    <mergeCell ref="F164:F165"/>
    <mergeCell ref="G164:G165"/>
    <mergeCell ref="F152:F153"/>
    <mergeCell ref="B139:J139"/>
    <mergeCell ref="B145:J145"/>
    <mergeCell ref="B147:J147"/>
    <mergeCell ref="J113:J114"/>
    <mergeCell ref="B122:J122"/>
    <mergeCell ref="B120:J120"/>
    <mergeCell ref="B118:J118"/>
    <mergeCell ref="C305:F305"/>
    <mergeCell ref="C292:I292"/>
    <mergeCell ref="C295:F295"/>
    <mergeCell ref="C296:F296"/>
    <mergeCell ref="C297:F297"/>
    <mergeCell ref="C298:F298"/>
    <mergeCell ref="C299:F299"/>
    <mergeCell ref="C293:F293"/>
    <mergeCell ref="C302:F302"/>
    <mergeCell ref="C275:C276"/>
    <mergeCell ref="D275:D276"/>
    <mergeCell ref="E275:E276"/>
    <mergeCell ref="F275:F276"/>
    <mergeCell ref="G275:G276"/>
    <mergeCell ref="H275:H276"/>
    <mergeCell ref="B268:C268"/>
    <mergeCell ref="B259:J259"/>
    <mergeCell ref="I152:I153"/>
    <mergeCell ref="H164:H165"/>
    <mergeCell ref="C149:E149"/>
    <mergeCell ref="C162:E162"/>
    <mergeCell ref="C184:E184"/>
    <mergeCell ref="C213:E213"/>
    <mergeCell ref="C252:E252"/>
    <mergeCell ref="G152:G153"/>
    <mergeCell ref="C186:C187"/>
    <mergeCell ref="D186:D187"/>
    <mergeCell ref="H186:H187"/>
    <mergeCell ref="H152:H153"/>
    <mergeCell ref="E152:E153"/>
    <mergeCell ref="C164:C165"/>
    <mergeCell ref="D164:D165"/>
    <mergeCell ref="E164:E165"/>
    <mergeCell ref="C152:C153"/>
    <mergeCell ref="D152:D153"/>
    <mergeCell ref="J4:J5"/>
    <mergeCell ref="I4:I5"/>
    <mergeCell ref="H4:H5"/>
    <mergeCell ref="G4:G5"/>
    <mergeCell ref="F4:F5"/>
    <mergeCell ref="H40:H41"/>
    <mergeCell ref="I40:I41"/>
    <mergeCell ref="C88:C89"/>
    <mergeCell ref="D88:D89"/>
    <mergeCell ref="E88:E89"/>
    <mergeCell ref="F88:F89"/>
    <mergeCell ref="G88:G89"/>
    <mergeCell ref="H88:H89"/>
    <mergeCell ref="I88:I89"/>
    <mergeCell ref="C40:C41"/>
    <mergeCell ref="D40:D41"/>
    <mergeCell ref="J40:J41"/>
    <mergeCell ref="J61:J62"/>
    <mergeCell ref="J88:J89"/>
    <mergeCell ref="C58:E58"/>
    <mergeCell ref="C86:E86"/>
    <mergeCell ref="F61:F62"/>
    <mergeCell ref="G61:G62"/>
    <mergeCell ref="C38:E38"/>
    <mergeCell ref="J126:J127"/>
    <mergeCell ref="B131:J131"/>
    <mergeCell ref="I113:I114"/>
    <mergeCell ref="H126:H127"/>
    <mergeCell ref="I126:I127"/>
    <mergeCell ref="G126:G127"/>
    <mergeCell ref="F126:F127"/>
    <mergeCell ref="C111:E111"/>
    <mergeCell ref="C124:E124"/>
    <mergeCell ref="D113:D114"/>
    <mergeCell ref="E113:E114"/>
    <mergeCell ref="F113:F114"/>
    <mergeCell ref="G113:G114"/>
    <mergeCell ref="E126:E127"/>
    <mergeCell ref="C113:C114"/>
    <mergeCell ref="C126:C127"/>
    <mergeCell ref="D126:D127"/>
    <mergeCell ref="E40:E41"/>
    <mergeCell ref="F40:F41"/>
    <mergeCell ref="G40:G41"/>
    <mergeCell ref="C61:C62"/>
    <mergeCell ref="D61:D62"/>
    <mergeCell ref="I61:I62"/>
    <mergeCell ref="E61:E62"/>
    <mergeCell ref="C307:F307"/>
    <mergeCell ref="C308:F308"/>
    <mergeCell ref="G289:G290"/>
    <mergeCell ref="C286:E286"/>
    <mergeCell ref="B281:C281"/>
    <mergeCell ref="B285:C285"/>
    <mergeCell ref="C273:E273"/>
    <mergeCell ref="C254:C255"/>
    <mergeCell ref="D254:D255"/>
    <mergeCell ref="E254:E255"/>
    <mergeCell ref="B272:C272"/>
    <mergeCell ref="B279:J279"/>
    <mergeCell ref="B283:J283"/>
    <mergeCell ref="I275:I276"/>
    <mergeCell ref="J275:J276"/>
    <mergeCell ref="J152:J153"/>
    <mergeCell ref="J164:J165"/>
    <mergeCell ref="C309:F309"/>
    <mergeCell ref="C310:F310"/>
    <mergeCell ref="J254:J255"/>
    <mergeCell ref="I186:I187"/>
    <mergeCell ref="F254:F255"/>
    <mergeCell ref="G254:G255"/>
    <mergeCell ref="H254:H255"/>
    <mergeCell ref="I254:I255"/>
    <mergeCell ref="G186:G187"/>
    <mergeCell ref="C215:C216"/>
    <mergeCell ref="D215:D216"/>
    <mergeCell ref="E215:E216"/>
    <mergeCell ref="F215:F216"/>
    <mergeCell ref="G215:G216"/>
    <mergeCell ref="H215:H216"/>
    <mergeCell ref="I215:I216"/>
    <mergeCell ref="E186:E187"/>
    <mergeCell ref="F186:F187"/>
    <mergeCell ref="H289:H290"/>
    <mergeCell ref="I289:I290"/>
    <mergeCell ref="C289:F290"/>
    <mergeCell ref="C303:F303"/>
    <mergeCell ref="B265:J265"/>
    <mergeCell ref="B270:J270"/>
  </mergeCells>
  <conditionalFormatting sqref="E8:F14 E26:E28 H26:H34 H45:H55 E16:F16 F15 H36 E18:F18">
    <cfRule type="expression" dxfId="20" priority="73" stopIfTrue="1">
      <formula>E8=0</formula>
    </cfRule>
  </conditionalFormatting>
  <conditionalFormatting sqref="E29:E30">
    <cfRule type="expression" dxfId="19" priority="26" stopIfTrue="1">
      <formula>E29=0</formula>
    </cfRule>
  </conditionalFormatting>
  <conditionalFormatting sqref="E34">
    <cfRule type="expression" dxfId="18" priority="25" stopIfTrue="1">
      <formula>E34=0</formula>
    </cfRule>
  </conditionalFormatting>
  <conditionalFormatting sqref="E36">
    <cfRule type="expression" dxfId="17" priority="24" stopIfTrue="1">
      <formula>E36=0</formula>
    </cfRule>
  </conditionalFormatting>
  <conditionalFormatting sqref="E45:E46">
    <cfRule type="expression" dxfId="16" priority="22" stopIfTrue="1">
      <formula>E45=0</formula>
    </cfRule>
  </conditionalFormatting>
  <conditionalFormatting sqref="E48:E50">
    <cfRule type="expression" dxfId="15" priority="21" stopIfTrue="1">
      <formula>E48=0</formula>
    </cfRule>
  </conditionalFormatting>
  <conditionalFormatting sqref="E54">
    <cfRule type="expression" dxfId="14" priority="20" stopIfTrue="1">
      <formula>E54=0</formula>
    </cfRule>
  </conditionalFormatting>
  <conditionalFormatting sqref="E55">
    <cfRule type="expression" dxfId="13" priority="19" stopIfTrue="1">
      <formula>E55=0</formula>
    </cfRule>
  </conditionalFormatting>
  <conditionalFormatting sqref="E47">
    <cfRule type="expression" dxfId="12" priority="18" stopIfTrue="1">
      <formula>E47=0</formula>
    </cfRule>
  </conditionalFormatting>
  <conditionalFormatting sqref="E31:E33">
    <cfRule type="expression" dxfId="11" priority="12" stopIfTrue="1">
      <formula>E31=0</formula>
    </cfRule>
  </conditionalFormatting>
  <conditionalFormatting sqref="E51:E53">
    <cfRule type="expression" dxfId="10" priority="11" stopIfTrue="1">
      <formula>E51=0</formula>
    </cfRule>
  </conditionalFormatting>
  <conditionalFormatting sqref="E15">
    <cfRule type="expression" dxfId="9" priority="10" stopIfTrue="1">
      <formula>E15=0</formula>
    </cfRule>
  </conditionalFormatting>
  <conditionalFormatting sqref="H35">
    <cfRule type="expression" dxfId="8" priority="9" stopIfTrue="1">
      <formula>H35=0</formula>
    </cfRule>
  </conditionalFormatting>
  <conditionalFormatting sqref="E35">
    <cfRule type="expression" dxfId="7" priority="8" stopIfTrue="1">
      <formula>E35=0</formula>
    </cfRule>
  </conditionalFormatting>
  <conditionalFormatting sqref="E17:F17">
    <cfRule type="expression" dxfId="6" priority="7" stopIfTrue="1">
      <formula>E17=0</formula>
    </cfRule>
  </conditionalFormatting>
  <conditionalFormatting sqref="H56">
    <cfRule type="expression" dxfId="5" priority="6" stopIfTrue="1">
      <formula>H56=0</formula>
    </cfRule>
  </conditionalFormatting>
  <conditionalFormatting sqref="E56">
    <cfRule type="expression" dxfId="4" priority="5" stopIfTrue="1">
      <formula>E56=0</formula>
    </cfRule>
  </conditionalFormatting>
  <conditionalFormatting sqref="H57">
    <cfRule type="expression" dxfId="3" priority="4" stopIfTrue="1">
      <formula>H57=0</formula>
    </cfRule>
  </conditionalFormatting>
  <conditionalFormatting sqref="E57">
    <cfRule type="expression" dxfId="2" priority="3" stopIfTrue="1">
      <formula>E57=0</formula>
    </cfRule>
  </conditionalFormatting>
  <conditionalFormatting sqref="H37">
    <cfRule type="expression" dxfId="1" priority="2" stopIfTrue="1">
      <formula>H37=0</formula>
    </cfRule>
  </conditionalFormatting>
  <conditionalFormatting sqref="E37">
    <cfRule type="expression" dxfId="0" priority="1" stopIfTrue="1">
      <formula>E37=0</formula>
    </cfRule>
  </conditionalFormatting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Rubrado PE Arroyo Ceibal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Lawlor</dc:creator>
  <cp:lastModifiedBy>licitacionesides</cp:lastModifiedBy>
  <cp:lastPrinted>2016-02-25T21:01:16Z</cp:lastPrinted>
  <dcterms:created xsi:type="dcterms:W3CDTF">2011-06-23T11:56:30Z</dcterms:created>
  <dcterms:modified xsi:type="dcterms:W3CDTF">2020-07-29T18:32:18Z</dcterms:modified>
</cp:coreProperties>
</file>